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NTEAS\ASSEMBLEA SOCI 2024\OdV\"/>
    </mc:Choice>
  </mc:AlternateContent>
  <xr:revisionPtr revIDLastSave="0" documentId="13_ncr:1_{A5B915BB-EB11-4306-8FB6-EBA26D952D3A}" xr6:coauthVersionLast="47" xr6:coauthVersionMax="47" xr10:uidLastSave="{00000000-0000-0000-0000-000000000000}"/>
  <bookViews>
    <workbookView xWindow="-108" yWindow="-108" windowWidth="23256" windowHeight="12456" xr2:uid="{A8CEA238-474C-4F48-82C5-7005D25900D3}"/>
  </bookViews>
  <sheets>
    <sheet name="Foglio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2" i="1" l="1"/>
  <c r="E111" i="1"/>
  <c r="E110" i="1" s="1"/>
  <c r="F110" i="1"/>
  <c r="F100" i="1"/>
  <c r="F106" i="1" s="1"/>
  <c r="E100" i="1"/>
  <c r="E106" i="1" s="1"/>
  <c r="E99" i="1"/>
  <c r="B99" i="1"/>
  <c r="C87" i="1"/>
  <c r="B86" i="1"/>
  <c r="B85" i="1"/>
  <c r="B84" i="1"/>
  <c r="B80" i="1"/>
  <c r="B78" i="1"/>
  <c r="B77" i="1"/>
  <c r="B74" i="1"/>
  <c r="B73" i="1"/>
  <c r="B87" i="1" s="1"/>
  <c r="F71" i="1"/>
  <c r="E71" i="1"/>
  <c r="B69" i="1"/>
  <c r="E63" i="1"/>
  <c r="E62" i="1"/>
  <c r="B61" i="1"/>
  <c r="F56" i="1"/>
  <c r="F57" i="1" s="1"/>
  <c r="C55" i="1"/>
  <c r="B54" i="1"/>
  <c r="B53" i="1"/>
  <c r="B52" i="1"/>
  <c r="B51" i="1"/>
  <c r="B50" i="1"/>
  <c r="B48" i="1"/>
  <c r="B47" i="1"/>
  <c r="E46" i="1"/>
  <c r="B46" i="1"/>
  <c r="E45" i="1"/>
  <c r="B45" i="1"/>
  <c r="E44" i="1"/>
  <c r="E56" i="1" s="1"/>
  <c r="B43" i="1"/>
  <c r="B41" i="1"/>
  <c r="B40" i="1"/>
  <c r="B38" i="1"/>
  <c r="B55" i="1" s="1"/>
  <c r="B37" i="1"/>
  <c r="B36" i="1"/>
  <c r="B35" i="1"/>
  <c r="F33" i="1"/>
  <c r="F89" i="1" s="1"/>
  <c r="F90" i="1" s="1"/>
  <c r="F92" i="1" s="1"/>
  <c r="F105" i="1" s="1"/>
  <c r="F107" i="1" s="1"/>
  <c r="C32" i="1"/>
  <c r="C88" i="1" s="1"/>
  <c r="E29" i="1"/>
  <c r="E33" i="1" s="1"/>
  <c r="B29" i="1"/>
  <c r="F24" i="1"/>
  <c r="B24" i="1"/>
  <c r="B23" i="1"/>
  <c r="E22" i="1"/>
  <c r="E21" i="1"/>
  <c r="E20" i="1"/>
  <c r="B20" i="1"/>
  <c r="E19" i="1"/>
  <c r="C19" i="1"/>
  <c r="B19" i="1"/>
  <c r="E17" i="1"/>
  <c r="B17" i="1"/>
  <c r="E16" i="1"/>
  <c r="B16" i="1"/>
  <c r="E15" i="1"/>
  <c r="B15" i="1"/>
  <c r="E14" i="1"/>
  <c r="B14" i="1"/>
  <c r="B12" i="1"/>
  <c r="B11" i="1"/>
  <c r="E9" i="1"/>
  <c r="E24" i="1" s="1"/>
  <c r="B32" i="1" l="1"/>
  <c r="E57" i="1"/>
  <c r="B88" i="1"/>
  <c r="E34" i="1"/>
  <c r="E89" i="1"/>
  <c r="E90" i="1" s="1"/>
  <c r="E92" i="1" s="1"/>
  <c r="E105" i="1" s="1"/>
  <c r="E107" i="1" s="1"/>
  <c r="F34" i="1"/>
</calcChain>
</file>

<file path=xl/sharedStrings.xml><?xml version="1.0" encoding="utf-8"?>
<sst xmlns="http://schemas.openxmlformats.org/spreadsheetml/2006/main" count="161" uniqueCount="145">
  <si>
    <t>ANTEAS OdV - ETS Cosenza</t>
  </si>
  <si>
    <t>MOD. D</t>
  </si>
  <si>
    <t>RENDICONTO PER CASSA anno 2023</t>
  </si>
  <si>
    <t>USCITE</t>
  </si>
  <si>
    <t>ENTRATE</t>
  </si>
  <si>
    <t>A) Uscite da attività di interesse generale</t>
  </si>
  <si>
    <t>A) Entrate da attività di interesse generale</t>
  </si>
  <si>
    <t xml:space="preserve">1) Entrate da quote associative </t>
  </si>
  <si>
    <t>1) Materie prime, sussidiarie, di consumo e di merci</t>
  </si>
  <si>
    <t>2) Entrate dagli associati per attività mutuali</t>
  </si>
  <si>
    <t xml:space="preserve">   1.1) Cancelleria, postali</t>
  </si>
  <si>
    <t xml:space="preserve">   1.2) Postali</t>
  </si>
  <si>
    <t>2) Servizi</t>
  </si>
  <si>
    <t>3) Entrate del 5 per mille Irpef 2021 (Rimanenza)</t>
  </si>
  <si>
    <t xml:space="preserve">   2.1) Gasolio e manutenzione Aurtomezzo</t>
  </si>
  <si>
    <t>4) Entrate del 5 per mille Irpef 2020</t>
  </si>
  <si>
    <t xml:space="preserve">   2.2) Utenze: Energia elettrica, Telefono e acqua</t>
  </si>
  <si>
    <t>5) Entrate del 5 per mille Irpef 2021</t>
  </si>
  <si>
    <t xml:space="preserve">   2.3) Autovettura: Revisione</t>
  </si>
  <si>
    <t>6) Entrate del 5 per mille Irpef 2022</t>
  </si>
  <si>
    <t>3) Godimento beni di terzi: Canoni di locazione sede</t>
  </si>
  <si>
    <t>7) Liquidità al 01/01/2022</t>
  </si>
  <si>
    <t>4) Personale</t>
  </si>
  <si>
    <t>8) Liquidità al 01/01/2020</t>
  </si>
  <si>
    <t xml:space="preserve">   4.1) Rimborso spese volontari</t>
  </si>
  <si>
    <t>9) Restituzione importo per errato bonifico</t>
  </si>
  <si>
    <t xml:space="preserve">   4.2) Buoni Pasto per volontari</t>
  </si>
  <si>
    <t>10) Contributi per gestione Orti Solidali</t>
  </si>
  <si>
    <t>5) Uscite diverse di gestione</t>
  </si>
  <si>
    <t>11) Erogazioni liberali</t>
  </si>
  <si>
    <t>5.1) ASSICURAZIONI</t>
  </si>
  <si>
    <t>12) Contributi da Ass.ne per scioglimento</t>
  </si>
  <si>
    <t xml:space="preserve">   5.1.1) Volontari</t>
  </si>
  <si>
    <t>13) Regione Calabria</t>
  </si>
  <si>
    <t xml:space="preserve">   5.1.2) Veicolo Citroen</t>
  </si>
  <si>
    <t>10) Altre entrate</t>
  </si>
  <si>
    <t>10.1) Quote tessere  Anteas S Giovanni in Fiore</t>
  </si>
  <si>
    <t>10.2) Rimborsi da terzi</t>
  </si>
  <si>
    <t>6) Prestazioni eseguite da soggetti esterni all'Ass.ne</t>
  </si>
  <si>
    <t>10.3) Contributi per gestione Prog Segretariato Sociale</t>
  </si>
  <si>
    <t>6.1) Compenso Presidente Coll Sindaci</t>
  </si>
  <si>
    <t>Tavola Valdese</t>
  </si>
  <si>
    <t xml:space="preserve">Fondazione </t>
  </si>
  <si>
    <t>Totale</t>
  </si>
  <si>
    <t>B) Uscite da attività diverse</t>
  </si>
  <si>
    <t>Avanzo/disavanzo attività di interesse generale</t>
  </si>
  <si>
    <t>1) Contributi a favore APS Cosenza</t>
  </si>
  <si>
    <t>B) Entrate da attività diverse</t>
  </si>
  <si>
    <t>2)  Gite socio culturali</t>
  </si>
  <si>
    <t>3) Progetti: "Casa Nostra" - "Sportello  Didattico" - "Pranzo poveri"</t>
  </si>
  <si>
    <t>1) Entrate per prestazioni e cessioni ad associati e fondatori</t>
  </si>
  <si>
    <t>4) Prog Segretariato  Sociale: Personale dipendente + gestione contabile</t>
  </si>
  <si>
    <t>2) Contributi da soggetti privati</t>
  </si>
  <si>
    <t>5) Prog. Banco Alimentare</t>
  </si>
  <si>
    <t>5.1) Integrazione/distribuzione generi alimentari</t>
  </si>
  <si>
    <t>3) Entrate per prestazioni e cessioni a terzi</t>
  </si>
  <si>
    <t xml:space="preserve"> 6) Solidarietà sociale</t>
  </si>
  <si>
    <t>4) Contributi da enti pubblici</t>
  </si>
  <si>
    <t>7) Altri Progetti</t>
  </si>
  <si>
    <t>5) Entrate da contratti con enti pubblici</t>
  </si>
  <si>
    <t xml:space="preserve">    7.1) Prog "Il pane del giorno prima"</t>
  </si>
  <si>
    <t xml:space="preserve">   7.2)  Progetto "Inter-connessioni" </t>
  </si>
  <si>
    <t xml:space="preserve">6) Altre entrate: Progetto "TAVOLA VALDESE" </t>
  </si>
  <si>
    <t xml:space="preserve">    7.3) Prog. " Orti Solidali"</t>
  </si>
  <si>
    <t>7) Altre entrate: Progetto "Fondazione con il Sud"</t>
  </si>
  <si>
    <t xml:space="preserve">    7.4) Progetto "Fondazione con il Sud</t>
  </si>
  <si>
    <t>8) Altre entrate: Progetto "Prev. Tumori al seno"</t>
  </si>
  <si>
    <t xml:space="preserve">    7.5) Progetto "Tavola Valdese)</t>
  </si>
  <si>
    <t xml:space="preserve">    7.6) Progetto Komen (Tumore al seno)</t>
  </si>
  <si>
    <t>8) Altre Uscite</t>
  </si>
  <si>
    <t xml:space="preserve">   8.1) Commissioni e oneri bancari</t>
  </si>
  <si>
    <t xml:space="preserve">   8.2) Quote associative </t>
  </si>
  <si>
    <t xml:space="preserve">   8.3) Eventi, manifestazioni</t>
  </si>
  <si>
    <t xml:space="preserve">   8.4) Sito Web</t>
  </si>
  <si>
    <t xml:space="preserve">   '8.5) COVID: Disinfezione locale</t>
  </si>
  <si>
    <t>C) Uscite da attività di raccolta fondi</t>
  </si>
  <si>
    <t>Avanzo/disavanzo attività diverse</t>
  </si>
  <si>
    <t>1) Uscite per raccolte fondi abituali</t>
  </si>
  <si>
    <t>C) Entrate da attività di raccolta fondi</t>
  </si>
  <si>
    <t>2) Uscite per raccolte fondi occasionali</t>
  </si>
  <si>
    <t>1) Entrate da raccolte fondi abituali</t>
  </si>
  <si>
    <t>3) Altre uscite</t>
  </si>
  <si>
    <t>2) Entrate da raccolte fondi occasionali</t>
  </si>
  <si>
    <t>3) Altre entrate</t>
  </si>
  <si>
    <t>D) Uscite da attività finanziarie e patrimoniali</t>
  </si>
  <si>
    <t>Avanzo/disavanzo attività di raccolta fondi</t>
  </si>
  <si>
    <t>1) Su rapporti bancari</t>
  </si>
  <si>
    <t>D) Entrate da attività finanziarie e patrimoniali</t>
  </si>
  <si>
    <t>2) Su investimenti finanziari</t>
  </si>
  <si>
    <t>1) Da rapporti bancari</t>
  </si>
  <si>
    <t>3) Su patrimonio edilizio</t>
  </si>
  <si>
    <t>2) Da altri investimenti finanziari</t>
  </si>
  <si>
    <t>4) Su altri beni patrimoniali</t>
  </si>
  <si>
    <t>3) Da patrimonio edilizio</t>
  </si>
  <si>
    <t>5) Altre uscite</t>
  </si>
  <si>
    <t>4) Da altri beni patrimoniali</t>
  </si>
  <si>
    <t>5) Altre entrate</t>
  </si>
  <si>
    <t>E) Uscite di supporto generale</t>
  </si>
  <si>
    <t>Avanzo/disavanzo attività finanziarie  e patrimoniali</t>
  </si>
  <si>
    <t>1) Materie prime, sussidiarie, di consumo e merci</t>
  </si>
  <si>
    <t>E) Entrate di supporto generale</t>
  </si>
  <si>
    <t>1) Entrate da distacco del personale</t>
  </si>
  <si>
    <t>2) Altre entrate di supporto generale</t>
  </si>
  <si>
    <t>4) 5% del 5%o Anteas Naz e Reg. - Anno 2018 (C.F. Reg 92019160792 - Naz. 9740019058)</t>
  </si>
  <si>
    <t>5) 5% del 5%o Anteas Naz e Reg. - Anno 2019 (C.F. Reg 92019160792 - Naz. 9740019058)</t>
  </si>
  <si>
    <t>6)  5% del 5%o Anteas Naz e Reg. - Anno 2020 (C.F. Reg 92019160792 - Naz. 9740019058)</t>
  </si>
  <si>
    <t>7) Contributi altre Anteas  (Luzzi C.F. 98086030784)</t>
  </si>
  <si>
    <t xml:space="preserve">8) Contributo Anteas San Giovanni in F. </t>
  </si>
  <si>
    <t xml:space="preserve">9) Contributo Centri Anziani </t>
  </si>
  <si>
    <t>10)  Servizio Fattura elettronica</t>
  </si>
  <si>
    <t>11) Quote tessere  Anteas S Giovanni in Fiore</t>
  </si>
  <si>
    <t>12) Spese per il funzionamento  Organi Collegiali</t>
  </si>
  <si>
    <t>13) Spese di rappresentanza</t>
  </si>
  <si>
    <t>14) Acquisto o noleggio apparecchiature informatiche -FAX</t>
  </si>
  <si>
    <t>15) Spese pagate con contributo Regione Calabria</t>
  </si>
  <si>
    <t>Totale uscite della gestione</t>
  </si>
  <si>
    <t>Totale entrate della gestione</t>
  </si>
  <si>
    <t>Avanzo/disavanzo d’esercizio prima delle imposte</t>
  </si>
  <si>
    <t>Imposte</t>
  </si>
  <si>
    <t>Avanzo/disavanzo d’esercizio prima di investimenti e disinvestimenti patrimoniali e finanziari</t>
  </si>
  <si>
    <t>Uscite da investimenti in immobilizzazioni o da deflussi di capitali di terzi</t>
  </si>
  <si>
    <t>Entrate da disinvestimenti in immobilizzazioni o da flussi di capitale di terzi</t>
  </si>
  <si>
    <t>1) Investimenti in immobilizzazioni inerenti alle attività di interesse generale</t>
  </si>
  <si>
    <t>1) Disinvestimenti di immobilizzazioni inerenti alle attività di interesse generale</t>
  </si>
  <si>
    <t>2) Investimenti in immobilizzazioni inerenti alle attività diverse</t>
  </si>
  <si>
    <t>2) Disinvestimenti di immobilizzazioni inerenti alle attività diverse</t>
  </si>
  <si>
    <t>3) Investimenti in attività finanziarie e patrimoniali</t>
  </si>
  <si>
    <t>3) Disinvestimenti di attività finanziarie e patrimoniali</t>
  </si>
  <si>
    <t>4) Rimborso di finanziamenti per quota capitale e di prestiti</t>
  </si>
  <si>
    <t>4) Ricevimento di finanziamenti e di prestiti</t>
  </si>
  <si>
    <t>Avanzo/disavanzo da entrate e uscite per investimenti e disinvestimenti patrimoniali e finanziamenti</t>
  </si>
  <si>
    <t>Avanzo/disavanzo d’esercizio prima di investimenti e disinvestimenti patrimoniali e finanziamenti</t>
  </si>
  <si>
    <t>Avanzo/disavanzo complessivo</t>
  </si>
  <si>
    <t>Cassa e banca</t>
  </si>
  <si>
    <t>Cassa</t>
  </si>
  <si>
    <t>Depositi bancari e postali</t>
  </si>
  <si>
    <t>Costi figurativi</t>
  </si>
  <si>
    <t>Proventi figurativi</t>
  </si>
  <si>
    <t>1) da attività di interesse generale</t>
  </si>
  <si>
    <t>2) da attività diverse</t>
  </si>
  <si>
    <r>
      <rPr>
        <sz val="8"/>
        <rFont val="Arial"/>
        <family val="2"/>
      </rPr>
      <t xml:space="preserve">10.4) CONTRIBUTO </t>
    </r>
    <r>
      <rPr>
        <b/>
        <sz val="8"/>
        <color rgb="FFFF0000"/>
        <rFont val="Arial"/>
        <family val="2"/>
      </rPr>
      <t>Regione Calabria</t>
    </r>
    <r>
      <rPr>
        <sz val="8"/>
        <rFont val="Arial"/>
        <family val="2"/>
      </rPr>
      <t xml:space="preserve"> - Fondo Straordinario del Min Lavoro per sostegno Enti Terzo Settore</t>
    </r>
  </si>
  <si>
    <r>
      <rPr>
        <sz val="8"/>
        <rFont val="Arial"/>
        <family val="2"/>
      </rPr>
      <t xml:space="preserve">2)  Vers. Quote tessere </t>
    </r>
    <r>
      <rPr>
        <sz val="9"/>
        <rFont val="Arial"/>
        <family val="2"/>
      </rPr>
      <t>altre Anteas</t>
    </r>
    <r>
      <rPr>
        <sz val="8"/>
        <rFont val="Arial"/>
        <family val="2"/>
      </rPr>
      <t xml:space="preserve"> a Anteas Naz e Reg.</t>
    </r>
  </si>
  <si>
    <r>
      <rPr>
        <sz val="8"/>
        <rFont val="Arial"/>
        <family val="2"/>
      </rPr>
      <t xml:space="preserve">3) Vers. Quote tessere </t>
    </r>
    <r>
      <rPr>
        <sz val="9"/>
        <rFont val="Arial"/>
        <family val="2"/>
      </rPr>
      <t>Cosenza</t>
    </r>
    <r>
      <rPr>
        <sz val="8"/>
        <rFont val="Arial"/>
        <family val="2"/>
      </rPr>
      <t xml:space="preserve"> a Anteas Naz e Reg.</t>
    </r>
  </si>
  <si>
    <r>
      <rPr>
        <b/>
        <sz val="9"/>
        <color theme="1"/>
        <rFont val="Calibri"/>
        <family val="2"/>
      </rPr>
      <t>Costi e proventi figurativi</t>
    </r>
    <r>
      <rPr>
        <b/>
        <vertAlign val="superscript"/>
        <sz val="9"/>
        <color theme="1"/>
        <rFont val="Calibri"/>
        <family val="2"/>
      </rPr>
      <t>1</t>
    </r>
  </si>
  <si>
    <r>
      <rPr>
        <sz val="5.5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Costi e proventi figurativi: inserimento facoltativo. Quanto esposto nel presente prospetto non deve essere stato inserito nel rendiconto per cassa.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</si>
</sst>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</numFmts>
  <fonts count="5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u/>
      <sz val="13"/>
      <color theme="1"/>
      <name val="Calibri"/>
      <family val="2"/>
    </font>
    <font>
      <b/>
      <sz val="13"/>
      <color theme="1"/>
      <name val="Calibri"/>
      <family val="2"/>
    </font>
    <font>
      <sz val="11"/>
      <color theme="1"/>
      <name val="Calibri"/>
      <family val="2"/>
    </font>
    <font>
      <b/>
      <sz val="9"/>
      <color theme="1"/>
      <name val="Calibri"/>
      <family val="2"/>
    </font>
    <font>
      <b/>
      <sz val="10"/>
      <color theme="1"/>
      <name val="Calibri"/>
      <family val="2"/>
    </font>
    <font>
      <sz val="9"/>
      <color theme="1"/>
      <name val="Calibri"/>
      <family val="2"/>
    </font>
    <font>
      <sz val="9"/>
      <color theme="1"/>
      <name val="Times New Roman"/>
      <family val="1"/>
    </font>
    <font>
      <sz val="9"/>
      <name val="Calibri"/>
      <family val="2"/>
    </font>
    <font>
      <sz val="10"/>
      <name val="Arial"/>
      <family val="2"/>
    </font>
    <font>
      <sz val="8"/>
      <color theme="1"/>
      <name val="Times New Roman"/>
      <family val="1"/>
    </font>
    <font>
      <sz val="8"/>
      <name val="Times New Roman"/>
      <family val="1"/>
    </font>
    <font>
      <i/>
      <sz val="9"/>
      <name val="Calibri"/>
      <family val="2"/>
    </font>
    <font>
      <sz val="9"/>
      <name val="Times New Roman"/>
      <family val="1"/>
    </font>
    <font>
      <i/>
      <sz val="8"/>
      <name val="Times New Roman"/>
      <family val="1"/>
    </font>
    <font>
      <sz val="8"/>
      <name val="Calibri"/>
      <family val="2"/>
      <scheme val="minor"/>
    </font>
    <font>
      <sz val="8"/>
      <name val="Arial"/>
      <family val="2"/>
    </font>
    <font>
      <sz val="9"/>
      <name val="Calibri"/>
      <family val="2"/>
      <scheme val="minor"/>
    </font>
    <font>
      <sz val="8"/>
      <name val="Calibri"/>
      <family val="2"/>
    </font>
    <font>
      <i/>
      <sz val="9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8"/>
      <color rgb="FFFF0000"/>
      <name val="Times New Roman"/>
      <family val="1"/>
    </font>
    <font>
      <b/>
      <sz val="9"/>
      <color theme="3" tint="0.39994506668294322"/>
      <name val="Calibri"/>
      <family val="2"/>
    </font>
    <font>
      <sz val="9"/>
      <color rgb="FFFF0000"/>
      <name val="Times New Roman"/>
      <family val="1"/>
    </font>
    <font>
      <b/>
      <sz val="8"/>
      <color rgb="FFFF0000"/>
      <name val="Arial"/>
      <family val="2"/>
    </font>
    <font>
      <sz val="8"/>
      <color theme="1"/>
      <name val="Calibri"/>
      <family val="2"/>
    </font>
    <font>
      <b/>
      <i/>
      <sz val="8"/>
      <name val="Times New Roman"/>
      <family val="1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8"/>
      <color theme="1"/>
      <name val="Times New Roman"/>
      <family val="1"/>
    </font>
    <font>
      <i/>
      <sz val="9"/>
      <name val="Times New Roman"/>
      <family val="1"/>
    </font>
    <font>
      <b/>
      <sz val="11"/>
      <color theme="1"/>
      <name val="Calibri"/>
      <family val="2"/>
    </font>
    <font>
      <b/>
      <sz val="9"/>
      <color theme="1"/>
      <name val="Times New Roman"/>
      <family val="1"/>
    </font>
    <font>
      <i/>
      <sz val="9"/>
      <name val="Calibri"/>
      <family val="2"/>
      <scheme val="minor"/>
    </font>
    <font>
      <sz val="10"/>
      <name val="Calibri"/>
      <family val="2"/>
      <scheme val="minor"/>
    </font>
    <font>
      <b/>
      <sz val="9"/>
      <color rgb="FFFF0000"/>
      <name val="Times New Roman"/>
      <family val="1"/>
    </font>
    <font>
      <sz val="9"/>
      <name val="Arial"/>
      <family val="2"/>
    </font>
    <font>
      <sz val="7"/>
      <color theme="1"/>
      <name val="Times New Roman"/>
      <family val="1"/>
    </font>
    <font>
      <b/>
      <sz val="7"/>
      <color theme="1"/>
      <name val="Times New Roman"/>
      <family val="1"/>
    </font>
    <font>
      <b/>
      <i/>
      <sz val="8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FF0000"/>
      <name val="Arial"/>
      <family val="2"/>
    </font>
    <font>
      <b/>
      <sz val="9"/>
      <color theme="1"/>
      <name val="Calibri"/>
      <family val="2"/>
      <scheme val="minor"/>
    </font>
    <font>
      <b/>
      <sz val="10"/>
      <color rgb="FFFF0000"/>
      <name val="Times New Roman"/>
      <family val="1"/>
    </font>
    <font>
      <sz val="5.5"/>
      <color theme="1"/>
      <name val="Calibri"/>
      <family val="2"/>
    </font>
    <font>
      <sz val="10"/>
      <color theme="1"/>
      <name val="Calibri"/>
      <family val="2"/>
    </font>
    <font>
      <b/>
      <sz val="9"/>
      <color rgb="FFFF0000"/>
      <name val="Calibri"/>
      <family val="2"/>
    </font>
    <font>
      <b/>
      <vertAlign val="superscript"/>
      <sz val="9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6" tint="0.799951170384838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</cellStyleXfs>
  <cellXfs count="18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indent="5"/>
    </xf>
    <xf numFmtId="0" fontId="4" fillId="0" borderId="0" xfId="0" applyFont="1"/>
    <xf numFmtId="0" fontId="5" fillId="0" borderId="0" xfId="0" applyFont="1" applyAlignment="1">
      <alignment horizontal="left" indent="5"/>
    </xf>
    <xf numFmtId="0" fontId="6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9" fillId="0" borderId="2" xfId="0" applyFont="1" applyBorder="1" applyAlignment="1">
      <alignment vertical="top" wrapText="1"/>
    </xf>
    <xf numFmtId="0" fontId="10" fillId="0" borderId="1" xfId="0" applyFont="1" applyBorder="1" applyAlignment="1">
      <alignment vertical="center" wrapText="1"/>
    </xf>
    <xf numFmtId="0" fontId="9" fillId="0" borderId="3" xfId="0" applyFont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top" wrapText="1"/>
    </xf>
    <xf numFmtId="164" fontId="13" fillId="0" borderId="1" xfId="1" applyNumberFormat="1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>
      <alignment horizontal="left" vertical="center" wrapText="1"/>
    </xf>
    <xf numFmtId="164" fontId="12" fillId="0" borderId="3" xfId="0" applyNumberFormat="1" applyFont="1" applyBorder="1" applyAlignment="1">
      <alignment vertical="center" wrapText="1"/>
    </xf>
    <xf numFmtId="0" fontId="19" fillId="0" borderId="4" xfId="0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164" fontId="9" fillId="0" borderId="3" xfId="0" applyNumberFormat="1" applyFont="1" applyBorder="1" applyAlignment="1">
      <alignment vertical="center" wrapText="1"/>
    </xf>
    <xf numFmtId="0" fontId="12" fillId="0" borderId="6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164" fontId="18" fillId="0" borderId="6" xfId="2" applyFont="1" applyBorder="1" applyAlignment="1" applyProtection="1">
      <alignment horizontal="left" vertical="center" wrapText="1"/>
      <protection locked="0"/>
    </xf>
    <xf numFmtId="0" fontId="18" fillId="0" borderId="1" xfId="0" applyFont="1" applyBorder="1"/>
    <xf numFmtId="0" fontId="22" fillId="0" borderId="1" xfId="0" applyFont="1" applyBorder="1"/>
    <xf numFmtId="164" fontId="23" fillId="0" borderId="1" xfId="0" applyNumberFormat="1" applyFont="1" applyBorder="1"/>
    <xf numFmtId="0" fontId="18" fillId="0" borderId="0" xfId="0" applyFont="1"/>
    <xf numFmtId="0" fontId="12" fillId="0" borderId="3" xfId="0" applyFont="1" applyBorder="1" applyAlignment="1">
      <alignment vertical="top" wrapText="1"/>
    </xf>
    <xf numFmtId="0" fontId="18" fillId="0" borderId="6" xfId="0" applyFont="1" applyBorder="1" applyAlignment="1" applyProtection="1">
      <alignment horizontal="left" vertical="center" wrapText="1"/>
      <protection locked="0"/>
    </xf>
    <xf numFmtId="0" fontId="2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right" vertical="top" wrapText="1"/>
    </xf>
    <xf numFmtId="164" fontId="30" fillId="0" borderId="1" xfId="0" applyNumberFormat="1" applyFont="1" applyBorder="1" applyAlignment="1">
      <alignment vertical="center"/>
    </xf>
    <xf numFmtId="0" fontId="8" fillId="0" borderId="4" xfId="0" applyFont="1" applyBorder="1" applyAlignment="1">
      <alignment horizontal="left" vertical="center" wrapText="1"/>
    </xf>
    <xf numFmtId="164" fontId="32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left" vertical="center" wrapText="1"/>
    </xf>
    <xf numFmtId="0" fontId="34" fillId="0" borderId="1" xfId="0" applyFont="1" applyBorder="1" applyAlignment="1">
      <alignment vertical="top" wrapText="1"/>
    </xf>
    <xf numFmtId="164" fontId="13" fillId="0" borderId="1" xfId="3" applyFont="1" applyFill="1" applyBorder="1" applyAlignment="1" applyProtection="1">
      <alignment vertical="center"/>
      <protection locked="0"/>
    </xf>
    <xf numFmtId="0" fontId="8" fillId="0" borderId="4" xfId="0" applyFont="1" applyBorder="1" applyAlignment="1">
      <alignment vertical="top" wrapText="1"/>
    </xf>
    <xf numFmtId="0" fontId="8" fillId="0" borderId="4" xfId="0" applyFont="1" applyBorder="1" applyAlignment="1">
      <alignment vertical="center" wrapText="1"/>
    </xf>
    <xf numFmtId="0" fontId="2" fillId="0" borderId="4" xfId="0" applyFont="1" applyBorder="1"/>
    <xf numFmtId="0" fontId="6" fillId="0" borderId="1" xfId="0" applyFont="1" applyBorder="1" applyAlignment="1">
      <alignment horizontal="right" vertical="center" wrapText="1"/>
    </xf>
    <xf numFmtId="164" fontId="12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22" fillId="0" borderId="0" xfId="0" applyFont="1"/>
    <xf numFmtId="0" fontId="6" fillId="0" borderId="1" xfId="0" applyFont="1" applyBorder="1" applyAlignment="1">
      <alignment horizontal="left" vertical="center" wrapText="1"/>
    </xf>
    <xf numFmtId="0" fontId="41" fillId="0" borderId="4" xfId="0" applyFont="1" applyBorder="1" applyAlignment="1">
      <alignment vertical="top" wrapText="1"/>
    </xf>
    <xf numFmtId="0" fontId="40" fillId="0" borderId="1" xfId="0" applyFont="1" applyBorder="1" applyAlignment="1">
      <alignment vertical="top" wrapText="1"/>
    </xf>
    <xf numFmtId="0" fontId="41" fillId="0" borderId="1" xfId="0" applyFont="1" applyBorder="1" applyAlignment="1">
      <alignment vertical="top" wrapText="1"/>
    </xf>
    <xf numFmtId="0" fontId="8" fillId="0" borderId="6" xfId="0" applyFont="1" applyBorder="1" applyAlignment="1">
      <alignment horizontal="right" vertical="center" wrapText="1"/>
    </xf>
    <xf numFmtId="0" fontId="6" fillId="3" borderId="1" xfId="0" applyFont="1" applyFill="1" applyBorder="1" applyAlignment="1">
      <alignment horizontal="right" vertical="top" wrapText="1"/>
    </xf>
    <xf numFmtId="44" fontId="43" fillId="0" borderId="1" xfId="0" applyNumberFormat="1" applyFont="1" applyBorder="1" applyAlignment="1">
      <alignment vertical="center" wrapText="1"/>
    </xf>
    <xf numFmtId="44" fontId="35" fillId="0" borderId="1" xfId="0" applyNumberFormat="1" applyFont="1" applyBorder="1" applyAlignment="1">
      <alignment vertical="center" wrapText="1"/>
    </xf>
    <xf numFmtId="0" fontId="44" fillId="0" borderId="0" xfId="0" applyFont="1"/>
    <xf numFmtId="0" fontId="45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left" vertical="top" wrapText="1"/>
    </xf>
    <xf numFmtId="164" fontId="43" fillId="0" borderId="1" xfId="0" applyNumberFormat="1" applyFont="1" applyBorder="1" applyAlignment="1">
      <alignment vertical="center" wrapText="1"/>
    </xf>
    <xf numFmtId="0" fontId="47" fillId="0" borderId="0" xfId="0" applyFont="1"/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 indent="15"/>
    </xf>
    <xf numFmtId="0" fontId="48" fillId="0" borderId="0" xfId="0" applyFont="1"/>
    <xf numFmtId="0" fontId="40" fillId="0" borderId="10" xfId="0" applyFont="1" applyBorder="1" applyAlignment="1">
      <alignment horizontal="center" vertical="top" wrapText="1"/>
    </xf>
    <xf numFmtId="0" fontId="40" fillId="0" borderId="0" xfId="0" applyFont="1" applyAlignment="1">
      <alignment horizontal="center" vertical="top" wrapText="1"/>
    </xf>
    <xf numFmtId="0" fontId="40" fillId="0" borderId="11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vertical="center" wrapText="1"/>
    </xf>
    <xf numFmtId="164" fontId="9" fillId="0" borderId="1" xfId="0" applyNumberFormat="1" applyFont="1" applyBorder="1" applyAlignment="1">
      <alignment vertical="top" wrapText="1"/>
    </xf>
    <xf numFmtId="164" fontId="35" fillId="0" borderId="1" xfId="0" applyNumberFormat="1" applyFont="1" applyBorder="1" applyAlignment="1">
      <alignment vertical="top" wrapText="1"/>
    </xf>
    <xf numFmtId="0" fontId="9" fillId="0" borderId="0" xfId="0" applyFont="1" applyAlignment="1">
      <alignment horizontal="center" vertical="top" wrapText="1"/>
    </xf>
    <xf numFmtId="0" fontId="49" fillId="0" borderId="1" xfId="0" applyFont="1" applyBorder="1" applyAlignment="1">
      <alignment horizontal="left" vertical="top" wrapText="1"/>
    </xf>
    <xf numFmtId="164" fontId="6" fillId="0" borderId="1" xfId="0" applyNumberFormat="1" applyFont="1" applyBorder="1" applyAlignment="1">
      <alignment horizontal="left" vertical="top" wrapText="1"/>
    </xf>
    <xf numFmtId="164" fontId="8" fillId="0" borderId="1" xfId="0" applyNumberFormat="1" applyFont="1" applyBorder="1" applyAlignment="1">
      <alignment horizontal="left" vertical="top" wrapText="1"/>
    </xf>
    <xf numFmtId="0" fontId="6" fillId="0" borderId="0" xfId="0" applyFont="1" applyAlignment="1">
      <alignment horizontal="left" indent="6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9" fillId="0" borderId="0" xfId="0" applyFont="1" applyAlignment="1">
      <alignment vertical="top" wrapText="1"/>
    </xf>
    <xf numFmtId="164" fontId="12" fillId="0" borderId="3" xfId="3" applyFont="1" applyBorder="1" applyAlignment="1">
      <alignment vertical="center" wrapText="1"/>
    </xf>
    <xf numFmtId="164" fontId="13" fillId="0" borderId="1" xfId="3" applyFont="1" applyFill="1" applyBorder="1" applyAlignment="1" applyProtection="1">
      <alignment horizontal="right" vertical="center" wrapText="1"/>
      <protection hidden="1"/>
    </xf>
    <xf numFmtId="164" fontId="12" fillId="0" borderId="1" xfId="3" applyFont="1" applyBorder="1" applyAlignment="1">
      <alignment vertical="top" wrapText="1"/>
    </xf>
    <xf numFmtId="164" fontId="12" fillId="0" borderId="2" xfId="3" applyFont="1" applyBorder="1" applyAlignment="1">
      <alignment vertical="top" wrapText="1"/>
    </xf>
    <xf numFmtId="164" fontId="12" fillId="0" borderId="1" xfId="3" applyFont="1" applyBorder="1" applyAlignment="1">
      <alignment vertical="center" wrapText="1"/>
    </xf>
    <xf numFmtId="164" fontId="18" fillId="0" borderId="1" xfId="3" applyFont="1" applyBorder="1"/>
    <xf numFmtId="164" fontId="13" fillId="0" borderId="1" xfId="3" applyFont="1" applyFill="1" applyBorder="1" applyAlignment="1" applyProtection="1">
      <alignment horizontal="left" vertical="center" wrapText="1"/>
      <protection locked="0"/>
    </xf>
    <xf numFmtId="164" fontId="13" fillId="0" borderId="1" xfId="3" applyFont="1" applyBorder="1" applyAlignment="1">
      <alignment vertical="center" wrapText="1"/>
    </xf>
    <xf numFmtId="164" fontId="13" fillId="0" borderId="1" xfId="3" applyFont="1" applyFill="1" applyBorder="1" applyAlignment="1" applyProtection="1">
      <alignment vertical="center" wrapText="1"/>
      <protection hidden="1"/>
    </xf>
    <xf numFmtId="164" fontId="13" fillId="0" borderId="1" xfId="3" applyFont="1" applyBorder="1" applyAlignment="1" applyProtection="1">
      <alignment horizontal="left" vertical="center" wrapText="1"/>
      <protection locked="0"/>
    </xf>
    <xf numFmtId="164" fontId="12" fillId="0" borderId="5" xfId="3" applyFont="1" applyBorder="1" applyAlignment="1">
      <alignment vertical="top" wrapText="1"/>
    </xf>
    <xf numFmtId="164" fontId="13" fillId="0" borderId="1" xfId="3" applyFont="1" applyBorder="1" applyAlignment="1">
      <alignment vertical="top" wrapText="1"/>
    </xf>
    <xf numFmtId="164" fontId="13" fillId="0" borderId="1" xfId="3" applyFont="1" applyBorder="1"/>
    <xf numFmtId="164" fontId="22" fillId="0" borderId="1" xfId="3" applyFont="1" applyBorder="1"/>
    <xf numFmtId="164" fontId="22" fillId="0" borderId="6" xfId="3" applyFont="1" applyBorder="1"/>
    <xf numFmtId="164" fontId="24" fillId="0" borderId="6" xfId="3" applyFont="1" applyBorder="1" applyAlignment="1">
      <alignment vertical="center" wrapText="1"/>
    </xf>
    <xf numFmtId="164" fontId="26" fillId="0" borderId="1" xfId="3" applyFont="1" applyBorder="1" applyAlignment="1" applyProtection="1">
      <alignment horizontal="left" vertical="center"/>
      <protection locked="0"/>
    </xf>
    <xf numFmtId="164" fontId="24" fillId="0" borderId="1" xfId="3" applyFont="1" applyBorder="1" applyAlignment="1" applyProtection="1">
      <alignment horizontal="left" vertical="center"/>
      <protection locked="0"/>
    </xf>
    <xf numFmtId="164" fontId="12" fillId="0" borderId="1" xfId="3" applyFont="1" applyBorder="1" applyAlignment="1">
      <alignment vertical="center"/>
    </xf>
    <xf numFmtId="164" fontId="13" fillId="0" borderId="1" xfId="3" applyFont="1" applyBorder="1" applyAlignment="1">
      <alignment vertical="center"/>
    </xf>
    <xf numFmtId="164" fontId="22" fillId="0" borderId="1" xfId="3" applyFont="1" applyBorder="1" applyAlignment="1">
      <alignment vertical="center"/>
    </xf>
    <xf numFmtId="164" fontId="12" fillId="0" borderId="2" xfId="3" applyFont="1" applyBorder="1"/>
    <xf numFmtId="164" fontId="13" fillId="0" borderId="2" xfId="3" applyFont="1" applyFill="1" applyBorder="1" applyAlignment="1" applyProtection="1">
      <alignment horizontal="right" vertical="center" wrapText="1"/>
      <protection hidden="1"/>
    </xf>
    <xf numFmtId="164" fontId="9" fillId="0" borderId="1" xfId="3" applyFont="1" applyBorder="1" applyAlignment="1">
      <alignment vertical="top" wrapText="1"/>
    </xf>
    <xf numFmtId="164" fontId="30" fillId="0" borderId="1" xfId="3" applyFont="1" applyBorder="1" applyAlignment="1">
      <alignment vertical="center"/>
    </xf>
    <xf numFmtId="164" fontId="31" fillId="0" borderId="1" xfId="3" applyFont="1" applyBorder="1" applyAlignment="1">
      <alignment vertical="center"/>
    </xf>
    <xf numFmtId="164" fontId="13" fillId="0" borderId="1" xfId="3" applyFont="1" applyBorder="1" applyAlignment="1" applyProtection="1">
      <alignment vertical="center" wrapText="1"/>
      <protection locked="0"/>
    </xf>
    <xf numFmtId="164" fontId="12" fillId="0" borderId="1" xfId="3" applyFont="1" applyBorder="1" applyAlignment="1">
      <alignment horizontal="center" vertical="center" wrapText="1"/>
    </xf>
    <xf numFmtId="164" fontId="35" fillId="0" borderId="1" xfId="3" applyFont="1" applyBorder="1" applyAlignment="1">
      <alignment vertical="top" wrapText="1"/>
    </xf>
    <xf numFmtId="164" fontId="35" fillId="0" borderId="1" xfId="3" applyFont="1" applyBorder="1" applyAlignment="1">
      <alignment vertical="center" wrapText="1"/>
    </xf>
    <xf numFmtId="164" fontId="13" fillId="0" borderId="5" xfId="3" applyFont="1" applyFill="1" applyBorder="1" applyAlignment="1" applyProtection="1">
      <alignment horizontal="right" vertical="center" wrapText="1"/>
      <protection hidden="1"/>
    </xf>
    <xf numFmtId="164" fontId="13" fillId="0" borderId="6" xfId="3" applyFont="1" applyFill="1" applyBorder="1" applyAlignment="1" applyProtection="1">
      <alignment horizontal="right" vertical="center" wrapText="1"/>
      <protection hidden="1"/>
    </xf>
    <xf numFmtId="164" fontId="30" fillId="0" borderId="1" xfId="3" applyFont="1" applyBorder="1" applyAlignment="1">
      <alignment vertical="center" wrapText="1"/>
    </xf>
    <xf numFmtId="164" fontId="31" fillId="0" borderId="1" xfId="3" applyFont="1" applyBorder="1" applyAlignment="1">
      <alignment vertical="center" wrapText="1"/>
    </xf>
    <xf numFmtId="164" fontId="38" fillId="0" borderId="1" xfId="3" applyFont="1" applyBorder="1" applyAlignment="1">
      <alignment vertical="center"/>
    </xf>
    <xf numFmtId="164" fontId="40" fillId="0" borderId="2" xfId="3" applyFont="1" applyBorder="1" applyAlignment="1">
      <alignment horizontal="center" vertical="center" wrapText="1"/>
    </xf>
    <xf numFmtId="164" fontId="13" fillId="0" borderId="1" xfId="3" applyFont="1" applyFill="1" applyBorder="1" applyAlignment="1" applyProtection="1">
      <alignment horizontal="center" vertical="center" wrapText="1"/>
      <protection hidden="1"/>
    </xf>
    <xf numFmtId="164" fontId="40" fillId="0" borderId="1" xfId="3" applyFont="1" applyBorder="1" applyAlignment="1">
      <alignment horizontal="center" vertical="center" wrapText="1"/>
    </xf>
    <xf numFmtId="164" fontId="13" fillId="0" borderId="2" xfId="3" applyFont="1" applyFill="1" applyBorder="1" applyAlignment="1" applyProtection="1">
      <alignment horizontal="center" vertical="center" wrapText="1"/>
      <protection hidden="1"/>
    </xf>
    <xf numFmtId="164" fontId="13" fillId="0" borderId="1" xfId="3" applyFont="1" applyFill="1" applyBorder="1" applyAlignment="1" applyProtection="1">
      <alignment horizontal="center" vertical="center" wrapText="1"/>
      <protection locked="0"/>
    </xf>
    <xf numFmtId="164" fontId="13" fillId="0" borderId="6" xfId="3" applyFont="1" applyFill="1" applyBorder="1" applyAlignment="1" applyProtection="1">
      <alignment horizontal="center" vertical="center" wrapText="1"/>
      <protection locked="0"/>
    </xf>
    <xf numFmtId="164" fontId="42" fillId="0" borderId="6" xfId="3" applyFont="1" applyBorder="1" applyAlignment="1">
      <alignment vertical="center" wrapText="1"/>
    </xf>
    <xf numFmtId="164" fontId="35" fillId="0" borderId="6" xfId="3" applyFont="1" applyBorder="1" applyAlignment="1">
      <alignment vertical="center" wrapText="1"/>
    </xf>
    <xf numFmtId="164" fontId="46" fillId="0" borderId="1" xfId="3" applyFont="1" applyBorder="1" applyAlignment="1">
      <alignment vertical="center"/>
    </xf>
    <xf numFmtId="164" fontId="40" fillId="0" borderId="1" xfId="3" applyFont="1" applyBorder="1" applyAlignment="1">
      <alignment vertical="top" wrapText="1"/>
    </xf>
    <xf numFmtId="164" fontId="32" fillId="0" borderId="1" xfId="3" applyFont="1" applyBorder="1" applyAlignment="1">
      <alignment vertical="center" wrapText="1"/>
    </xf>
    <xf numFmtId="164" fontId="40" fillId="0" borderId="1" xfId="3" applyFont="1" applyBorder="1" applyAlignment="1">
      <alignment vertical="center" wrapText="1"/>
    </xf>
    <xf numFmtId="164" fontId="8" fillId="0" borderId="1" xfId="3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164" fontId="16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164" fontId="16" fillId="0" borderId="3" xfId="0" applyNumberFormat="1" applyFont="1" applyBorder="1" applyAlignment="1">
      <alignment vertical="center" wrapText="1"/>
    </xf>
    <xf numFmtId="164" fontId="13" fillId="0" borderId="3" xfId="0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top" wrapText="1"/>
    </xf>
    <xf numFmtId="0" fontId="20" fillId="0" borderId="1" xfId="0" applyFont="1" applyBorder="1" applyAlignment="1">
      <alignment horizontal="left" vertical="center" wrapText="1"/>
    </xf>
    <xf numFmtId="164" fontId="16" fillId="0" borderId="3" xfId="0" applyNumberFormat="1" applyFont="1" applyBorder="1" applyAlignment="1">
      <alignment vertical="center"/>
    </xf>
    <xf numFmtId="0" fontId="21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left" vertical="center" wrapText="1"/>
    </xf>
    <xf numFmtId="164" fontId="16" fillId="0" borderId="1" xfId="0" applyNumberFormat="1" applyFont="1" applyBorder="1" applyAlignment="1">
      <alignment vertical="top" wrapText="1"/>
    </xf>
    <xf numFmtId="0" fontId="0" fillId="0" borderId="1" xfId="0" applyBorder="1"/>
    <xf numFmtId="0" fontId="25" fillId="0" borderId="0" xfId="0" applyFont="1" applyAlignment="1">
      <alignment vertical="center" wrapText="1"/>
    </xf>
    <xf numFmtId="164" fontId="12" fillId="0" borderId="6" xfId="0" applyNumberFormat="1" applyFont="1" applyBorder="1" applyAlignment="1">
      <alignment vertical="top" wrapText="1"/>
    </xf>
    <xf numFmtId="164" fontId="13" fillId="0" borderId="1" xfId="0" applyNumberFormat="1" applyFont="1" applyBorder="1" applyAlignment="1">
      <alignment vertical="top" wrapText="1"/>
    </xf>
    <xf numFmtId="164" fontId="13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 applyProtection="1">
      <alignment horizontal="left" vertical="center" wrapText="1"/>
      <protection locked="0"/>
    </xf>
    <xf numFmtId="164" fontId="13" fillId="0" borderId="1" xfId="0" applyNumberFormat="1" applyFont="1" applyBorder="1" applyAlignment="1">
      <alignment vertical="center"/>
    </xf>
    <xf numFmtId="164" fontId="29" fillId="0" borderId="1" xfId="0" applyNumberFormat="1" applyFont="1" applyBorder="1" applyAlignment="1">
      <alignment vertical="center"/>
    </xf>
    <xf numFmtId="164" fontId="31" fillId="0" borderId="1" xfId="0" applyNumberFormat="1" applyFont="1" applyBorder="1" applyAlignment="1">
      <alignment vertical="center"/>
    </xf>
    <xf numFmtId="0" fontId="1" fillId="0" borderId="1" xfId="0" applyFont="1" applyBorder="1"/>
    <xf numFmtId="0" fontId="10" fillId="0" borderId="2" xfId="0" applyFont="1" applyBorder="1" applyAlignment="1">
      <alignment vertical="center" wrapText="1"/>
    </xf>
    <xf numFmtId="164" fontId="33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 applyProtection="1">
      <alignment vertical="center" wrapText="1"/>
      <protection locked="0"/>
    </xf>
    <xf numFmtId="164" fontId="18" fillId="0" borderId="6" xfId="2" applyFont="1" applyFill="1" applyBorder="1" applyAlignment="1" applyProtection="1">
      <alignment horizontal="left" vertical="center" wrapText="1"/>
      <protection locked="0"/>
    </xf>
    <xf numFmtId="0" fontId="13" fillId="0" borderId="3" xfId="0" applyFont="1" applyBorder="1" applyAlignment="1">
      <alignment vertical="top" wrapText="1"/>
    </xf>
    <xf numFmtId="0" fontId="19" fillId="0" borderId="1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164" fontId="17" fillId="0" borderId="1" xfId="2" applyFont="1" applyFill="1" applyBorder="1" applyAlignment="1" applyProtection="1">
      <alignment horizontal="left" vertical="center" wrapText="1"/>
      <protection locked="0"/>
    </xf>
    <xf numFmtId="164" fontId="13" fillId="0" borderId="7" xfId="0" applyNumberFormat="1" applyFont="1" applyBorder="1" applyAlignment="1">
      <alignment vertical="center" wrapText="1"/>
    </xf>
    <xf numFmtId="0" fontId="17" fillId="0" borderId="1" xfId="1" applyFont="1" applyBorder="1" applyAlignment="1" applyProtection="1">
      <alignment vertical="center" wrapText="1"/>
      <protection locked="0"/>
    </xf>
    <xf numFmtId="164" fontId="16" fillId="0" borderId="7" xfId="0" applyNumberFormat="1" applyFont="1" applyBorder="1" applyAlignment="1">
      <alignment vertical="center" wrapText="1"/>
    </xf>
    <xf numFmtId="0" fontId="36" fillId="0" borderId="1" xfId="0" applyFont="1" applyBorder="1" applyAlignment="1">
      <alignment horizontal="left" vertical="center" wrapText="1"/>
    </xf>
    <xf numFmtId="0" fontId="37" fillId="0" borderId="1" xfId="0" applyFont="1" applyBorder="1"/>
    <xf numFmtId="164" fontId="13" fillId="0" borderId="3" xfId="0" applyNumberFormat="1" applyFont="1" applyBorder="1" applyAlignment="1">
      <alignment vertical="center"/>
    </xf>
    <xf numFmtId="0" fontId="8" fillId="0" borderId="1" xfId="0" applyFont="1" applyBorder="1" applyAlignment="1">
      <alignment horizontal="right" vertical="center" wrapText="1"/>
    </xf>
    <xf numFmtId="164" fontId="29" fillId="0" borderId="1" xfId="3" applyFont="1" applyFill="1" applyBorder="1" applyAlignment="1">
      <alignment vertical="center" wrapText="1"/>
    </xf>
    <xf numFmtId="164" fontId="31" fillId="0" borderId="1" xfId="3" applyFont="1" applyFill="1" applyBorder="1" applyAlignment="1">
      <alignment vertical="center" wrapText="1"/>
    </xf>
    <xf numFmtId="0" fontId="34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top" wrapText="1"/>
    </xf>
    <xf numFmtId="0" fontId="18" fillId="0" borderId="1" xfId="0" applyFont="1" applyBorder="1" applyAlignment="1" applyProtection="1">
      <alignment wrapText="1"/>
      <protection locked="0"/>
    </xf>
    <xf numFmtId="164" fontId="13" fillId="0" borderId="4" xfId="0" applyNumberFormat="1" applyFont="1" applyBorder="1" applyAlignment="1">
      <alignment vertical="center" wrapText="1"/>
    </xf>
    <xf numFmtId="0" fontId="18" fillId="0" borderId="6" xfId="0" applyFont="1" applyBorder="1" applyAlignment="1" applyProtection="1">
      <alignment vertical="center" wrapText="1"/>
      <protection locked="0"/>
    </xf>
    <xf numFmtId="0" fontId="18" fillId="0" borderId="1" xfId="1" applyFont="1" applyBorder="1" applyAlignment="1" applyProtection="1">
      <alignment vertical="center" wrapText="1"/>
      <protection locked="0"/>
    </xf>
    <xf numFmtId="0" fontId="18" fillId="0" borderId="5" xfId="0" applyFont="1" applyBorder="1" applyAlignment="1" applyProtection="1">
      <alignment horizontal="left" vertical="center" wrapText="1"/>
      <protection locked="0"/>
    </xf>
    <xf numFmtId="0" fontId="18" fillId="0" borderId="1" xfId="4" applyFont="1" applyBorder="1" applyAlignment="1" applyProtection="1">
      <alignment horizontal="left" vertical="center" wrapText="1"/>
      <protection locked="0"/>
    </xf>
    <xf numFmtId="0" fontId="18" fillId="0" borderId="2" xfId="0" applyFont="1" applyBorder="1" applyAlignment="1" applyProtection="1">
      <alignment vertical="center" wrapText="1"/>
      <protection locked="0"/>
    </xf>
    <xf numFmtId="0" fontId="18" fillId="0" borderId="2" xfId="0" applyFont="1" applyBorder="1"/>
    <xf numFmtId="164" fontId="13" fillId="0" borderId="2" xfId="0" applyNumberFormat="1" applyFont="1" applyBorder="1" applyAlignment="1">
      <alignment vertical="center" wrapText="1"/>
    </xf>
    <xf numFmtId="0" fontId="18" fillId="0" borderId="3" xfId="0" applyFont="1" applyBorder="1" applyAlignment="1" applyProtection="1">
      <alignment vertical="center" wrapText="1"/>
      <protection locked="0"/>
    </xf>
    <xf numFmtId="0" fontId="18" fillId="0" borderId="8" xfId="0" applyFont="1" applyBorder="1" applyAlignment="1" applyProtection="1">
      <alignment vertical="center" wrapText="1"/>
      <protection locked="0"/>
    </xf>
    <xf numFmtId="164" fontId="13" fillId="0" borderId="8" xfId="0" applyNumberFormat="1" applyFont="1" applyBorder="1" applyAlignment="1">
      <alignment vertical="center" wrapText="1"/>
    </xf>
    <xf numFmtId="0" fontId="18" fillId="0" borderId="9" xfId="0" applyFont="1" applyBorder="1" applyAlignment="1" applyProtection="1">
      <alignment horizontal="left" vertical="center" wrapText="1"/>
      <protection locked="0"/>
    </xf>
    <xf numFmtId="164" fontId="13" fillId="0" borderId="1" xfId="3" applyFont="1" applyFill="1" applyBorder="1" applyAlignment="1">
      <alignment vertical="center"/>
    </xf>
  </cellXfs>
  <cellStyles count="5">
    <cellStyle name="Euro" xfId="2" xr:uid="{04203363-904F-44BB-A031-4191FCA7C68C}"/>
    <cellStyle name="Normale" xfId="0" builtinId="0"/>
    <cellStyle name="Normale 2" xfId="4" xr:uid="{B7B36749-1F1C-4C7A-AB2D-F9305504B706}"/>
    <cellStyle name="Normale 4" xfId="1" xr:uid="{1FF00890-4629-43AF-AA19-A0EE2D10F838}"/>
    <cellStyle name="Valuta 3" xfId="3" xr:uid="{E86B53C1-00D1-4B88-B210-9861F0B694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2305050</xdr:colOff>
      <xdr:row>0</xdr:row>
      <xdr:rowOff>57150</xdr:rowOff>
    </xdr:from>
    <xdr:to>
      <xdr:col>1</xdr:col>
      <xdr:colOff>619125</xdr:colOff>
      <xdr:row>3</xdr:row>
      <xdr:rowOff>43815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74458F49-DAAC-4E4D-B449-9A60257C5D8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305050" y="57150"/>
          <a:ext cx="760095" cy="550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ANTEAS\CONTABILITA'\Contabilit&#224;%202023\Contabilit&#224;%20%202023%20VARIAZIONE%20-%20MODIFICATO.xlsx" TargetMode="External"/><Relationship Id="rId1" Type="http://schemas.openxmlformats.org/officeDocument/2006/relationships/externalLinkPath" Target="/ANTEAS/CONTABILITA'/Contabilit&#224;%202023/Contabilit&#224;%20%202023%20VARIAZIONE%20-%20MODIFICA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pertina"/>
      <sheetName val="Rendiconto '14"/>
      <sheetName val="Rendiconto 15"/>
      <sheetName val="Rendiconto 2016"/>
      <sheetName val="Rendiconto 2016 MODIF"/>
      <sheetName val="Rendiconto 2017 MODIF"/>
      <sheetName val="Rendiconto 2018 Modif"/>
      <sheetName val="Rendiconto  2019 Modif"/>
      <sheetName val="Rendiconto 2020 AGG"/>
      <sheetName val="Rendiconte 2021"/>
      <sheetName val="Rend 21 per Piattaforma"/>
      <sheetName val="Istruzioni"/>
      <sheetName val="Elenchi allegati"/>
      <sheetName val="Anagrafica"/>
      <sheetName val="Prog TAVOLA VALDESE"/>
      <sheetName val="Fond con il Sud"/>
      <sheetName val="REGIONE CALABRIA  Prog Semi..."/>
      <sheetName val="Prima Nota Reg Cal SEMI"/>
      <sheetName val="Regione Calabria"/>
      <sheetName val="Prog Prev Tumori Seno"/>
      <sheetName val="Bil Previsione"/>
      <sheetName val="Riepilogo"/>
      <sheetName val="Bilancio Finanziario"/>
      <sheetName val="Mod D"/>
      <sheetName val=" Cassa"/>
      <sheetName val="B P 2021 22"/>
      <sheetName val="Segretariato Soc"/>
      <sheetName val="Accred 2022"/>
      <sheetName val="Accreditati 2023"/>
      <sheetName val="PN Gennaio"/>
      <sheetName val="PN Febbraio"/>
      <sheetName val="PN Marzo"/>
      <sheetName val="PN Aprile"/>
      <sheetName val="PN Maggio"/>
      <sheetName val="PN Giugno"/>
      <sheetName val="PN Luglio"/>
      <sheetName val="PN Agosto"/>
      <sheetName val="PN Settembre"/>
      <sheetName val="PN Ottobre"/>
      <sheetName val="PN Novembre"/>
      <sheetName val="PN Dicembre"/>
      <sheetName val="Capitoli Gennaio"/>
      <sheetName val="Capitoli  Febbraio"/>
      <sheetName val="Capitoli Marzo"/>
      <sheetName val="Capitoli Aprile"/>
      <sheetName val="Capitoli Maggio"/>
      <sheetName val="Capitoli Giugno"/>
      <sheetName val="Capitoli Luglio"/>
      <sheetName val="Capitoli Agosto"/>
      <sheetName val="Capitoli Settembre"/>
      <sheetName val="Capitoli Ottobre"/>
      <sheetName val="Capitoli Novembre"/>
      <sheetName val="Capitoli Dicemb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6">
          <cell r="H6">
            <v>32983.910000000003</v>
          </cell>
        </row>
        <row r="7">
          <cell r="H7">
            <v>0</v>
          </cell>
        </row>
        <row r="8">
          <cell r="H8">
            <v>37738.660000000003</v>
          </cell>
        </row>
        <row r="9">
          <cell r="H9">
            <v>32159.75</v>
          </cell>
        </row>
        <row r="10">
          <cell r="H10">
            <v>14281.479999999996</v>
          </cell>
        </row>
        <row r="12">
          <cell r="I12">
            <v>364</v>
          </cell>
        </row>
        <row r="14">
          <cell r="H14">
            <v>970</v>
          </cell>
        </row>
        <row r="16">
          <cell r="I16">
            <v>50</v>
          </cell>
        </row>
        <row r="17">
          <cell r="I17">
            <v>24.14</v>
          </cell>
        </row>
        <row r="22">
          <cell r="H22">
            <v>8348.4700000000012</v>
          </cell>
        </row>
        <row r="23">
          <cell r="H23">
            <v>0</v>
          </cell>
        </row>
        <row r="24">
          <cell r="H24">
            <v>1500</v>
          </cell>
        </row>
        <row r="25">
          <cell r="H25">
            <v>0</v>
          </cell>
        </row>
        <row r="33">
          <cell r="I33">
            <v>1102.0500000000002</v>
          </cell>
        </row>
        <row r="35">
          <cell r="H35">
            <v>0</v>
          </cell>
        </row>
        <row r="36">
          <cell r="H36">
            <v>1017.74</v>
          </cell>
        </row>
        <row r="37">
          <cell r="I37">
            <v>13431.79</v>
          </cell>
        </row>
        <row r="39">
          <cell r="H39">
            <v>80</v>
          </cell>
        </row>
        <row r="40">
          <cell r="H40">
            <v>3407.7</v>
          </cell>
        </row>
        <row r="41">
          <cell r="H41">
            <v>0</v>
          </cell>
        </row>
        <row r="42">
          <cell r="H42">
            <v>0</v>
          </cell>
        </row>
        <row r="43">
          <cell r="I43">
            <v>578.91000000000008</v>
          </cell>
        </row>
        <row r="44">
          <cell r="I44">
            <v>503.7</v>
          </cell>
        </row>
        <row r="47">
          <cell r="I47">
            <v>2855.51</v>
          </cell>
        </row>
        <row r="48">
          <cell r="I48">
            <v>195.25</v>
          </cell>
        </row>
        <row r="50">
          <cell r="H50">
            <v>780.5</v>
          </cell>
        </row>
        <row r="51">
          <cell r="H51">
            <v>3428.1800000000003</v>
          </cell>
        </row>
        <row r="52">
          <cell r="H52">
            <v>1216.3400000000001</v>
          </cell>
        </row>
        <row r="53">
          <cell r="H53">
            <v>841.06</v>
          </cell>
        </row>
        <row r="54">
          <cell r="H54">
            <v>751.8</v>
          </cell>
        </row>
        <row r="55">
          <cell r="H55">
            <v>231</v>
          </cell>
        </row>
        <row r="56">
          <cell r="H56">
            <v>85.97</v>
          </cell>
        </row>
        <row r="57">
          <cell r="H57">
            <v>883.6400000000001</v>
          </cell>
        </row>
        <row r="58">
          <cell r="H58">
            <v>18892.73</v>
          </cell>
        </row>
        <row r="59">
          <cell r="H59">
            <v>3667.23</v>
          </cell>
        </row>
        <row r="60">
          <cell r="H60">
            <v>0</v>
          </cell>
        </row>
        <row r="61">
          <cell r="H61">
            <v>0</v>
          </cell>
        </row>
        <row r="62">
          <cell r="H62">
            <v>151.38999999999999</v>
          </cell>
        </row>
        <row r="63">
          <cell r="H63">
            <v>1030.99</v>
          </cell>
        </row>
        <row r="64">
          <cell r="H64">
            <v>640.5</v>
          </cell>
        </row>
        <row r="65">
          <cell r="H65">
            <v>0</v>
          </cell>
        </row>
        <row r="66">
          <cell r="H66">
            <v>0</v>
          </cell>
        </row>
        <row r="67">
          <cell r="H67">
            <v>0</v>
          </cell>
        </row>
        <row r="68">
          <cell r="H68">
            <v>0</v>
          </cell>
        </row>
        <row r="69">
          <cell r="H69">
            <v>1278.99</v>
          </cell>
        </row>
        <row r="72">
          <cell r="H72">
            <v>12.5</v>
          </cell>
        </row>
        <row r="75">
          <cell r="H75">
            <v>21981.421999999999</v>
          </cell>
        </row>
        <row r="77">
          <cell r="H77">
            <v>460.27</v>
          </cell>
        </row>
        <row r="83">
          <cell r="H83">
            <v>134.94000000000005</v>
          </cell>
        </row>
        <row r="84">
          <cell r="H84">
            <v>48761.80799999999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9EFBF-CC0A-4AC2-AEA1-5E94D95B1D0B}">
  <dimension ref="A2:G121"/>
  <sheetViews>
    <sheetView tabSelected="1" topLeftCell="A72" workbookViewId="0">
      <selection activeCell="D83" sqref="D83"/>
    </sheetView>
  </sheetViews>
  <sheetFormatPr defaultColWidth="9" defaultRowHeight="14.4" x14ac:dyDescent="0.3"/>
  <cols>
    <col min="1" max="1" width="35.6640625" customWidth="1"/>
    <col min="2" max="2" width="11" customWidth="1"/>
    <col min="3" max="3" width="11.6640625" customWidth="1"/>
    <col min="4" max="4" width="38" style="1" customWidth="1"/>
    <col min="5" max="5" width="12.5546875" customWidth="1"/>
    <col min="6" max="6" width="11.33203125" customWidth="1"/>
  </cols>
  <sheetData>
    <row r="2" spans="1:6" x14ac:dyDescent="0.3">
      <c r="C2" t="s">
        <v>0</v>
      </c>
    </row>
    <row r="5" spans="1:6" ht="17.399999999999999" x14ac:dyDescent="0.35">
      <c r="A5" s="2" t="s">
        <v>1</v>
      </c>
      <c r="B5" s="3"/>
      <c r="C5" s="3"/>
      <c r="D5" s="3" t="s">
        <v>2</v>
      </c>
      <c r="E5" s="3"/>
      <c r="F5" s="3"/>
    </row>
    <row r="6" spans="1:6" x14ac:dyDescent="0.3">
      <c r="A6" s="4"/>
    </row>
    <row r="7" spans="1:6" x14ac:dyDescent="0.3">
      <c r="A7" s="5" t="s">
        <v>3</v>
      </c>
      <c r="B7" s="6">
        <v>2023</v>
      </c>
      <c r="C7" s="7">
        <v>2022</v>
      </c>
      <c r="D7" s="5" t="s">
        <v>4</v>
      </c>
      <c r="E7" s="6">
        <v>2023</v>
      </c>
      <c r="F7" s="7">
        <v>2022</v>
      </c>
    </row>
    <row r="8" spans="1:6" x14ac:dyDescent="0.3">
      <c r="A8" s="8" t="s">
        <v>5</v>
      </c>
      <c r="B8" s="9"/>
      <c r="C8" s="9"/>
      <c r="D8" s="10" t="s">
        <v>6</v>
      </c>
      <c r="E8" s="9"/>
      <c r="F8" s="11"/>
    </row>
    <row r="9" spans="1:6" x14ac:dyDescent="0.3">
      <c r="A9" s="9"/>
      <c r="B9" s="9"/>
      <c r="C9" s="9"/>
      <c r="D9" s="12" t="s">
        <v>7</v>
      </c>
      <c r="E9" s="82">
        <f>+'[1]Bilancio Finanziario'!I12</f>
        <v>364</v>
      </c>
      <c r="F9" s="83">
        <v>425</v>
      </c>
    </row>
    <row r="10" spans="1:6" ht="24" x14ac:dyDescent="0.3">
      <c r="A10" s="130" t="s">
        <v>8</v>
      </c>
      <c r="B10" s="9"/>
      <c r="C10" s="9"/>
      <c r="D10" s="12" t="s">
        <v>9</v>
      </c>
      <c r="E10" s="13"/>
      <c r="F10" s="14"/>
    </row>
    <row r="11" spans="1:6" x14ac:dyDescent="0.3">
      <c r="A11" s="15" t="s">
        <v>10</v>
      </c>
      <c r="B11" s="131">
        <f>+'[1]Bilancio Finanziario'!I44</f>
        <v>503.7</v>
      </c>
      <c r="C11" s="84">
        <v>447.21</v>
      </c>
      <c r="D11" s="16"/>
      <c r="E11" s="13"/>
      <c r="F11" s="14"/>
    </row>
    <row r="12" spans="1:6" x14ac:dyDescent="0.3">
      <c r="A12" s="15" t="s">
        <v>11</v>
      </c>
      <c r="B12" s="131">
        <f>+'[1]Bilancio Finanziario'!H67</f>
        <v>0</v>
      </c>
      <c r="C12" s="85"/>
      <c r="D12" s="16"/>
      <c r="E12" s="13"/>
      <c r="F12" s="14"/>
    </row>
    <row r="13" spans="1:6" x14ac:dyDescent="0.3">
      <c r="A13" s="132" t="s">
        <v>12</v>
      </c>
      <c r="B13" s="14"/>
      <c r="C13" s="11"/>
      <c r="D13" s="15" t="s">
        <v>13</v>
      </c>
      <c r="E13" s="13"/>
      <c r="F13" s="17">
        <v>34286.36</v>
      </c>
    </row>
    <row r="14" spans="1:6" x14ac:dyDescent="0.3">
      <c r="A14" s="133" t="s">
        <v>14</v>
      </c>
      <c r="B14" s="134">
        <f>+'[1]Bilancio Finanziario'!H40</f>
        <v>3407.7</v>
      </c>
      <c r="C14" s="85">
        <v>1387</v>
      </c>
      <c r="D14" s="18" t="s">
        <v>15</v>
      </c>
      <c r="E14" s="86">
        <f>+'[1]Bilancio Finanziario'!H7</f>
        <v>0</v>
      </c>
      <c r="F14" s="87">
        <v>28492.06</v>
      </c>
    </row>
    <row r="15" spans="1:6" x14ac:dyDescent="0.3">
      <c r="A15" s="133" t="s">
        <v>16</v>
      </c>
      <c r="B15" s="134">
        <f>+'[1]Bilancio Finanziario'!I43</f>
        <v>578.91000000000008</v>
      </c>
      <c r="C15" s="88">
        <v>1411.51</v>
      </c>
      <c r="D15" s="18" t="s">
        <v>17</v>
      </c>
      <c r="E15" s="19">
        <f>+'[1]Bilancio Finanziario'!H6</f>
        <v>32983.910000000003</v>
      </c>
      <c r="F15" s="17"/>
    </row>
    <row r="16" spans="1:6" x14ac:dyDescent="0.3">
      <c r="A16" s="133" t="s">
        <v>18</v>
      </c>
      <c r="B16" s="135">
        <f>+'[1]Bilancio Finanziario'!H41</f>
        <v>0</v>
      </c>
      <c r="C16" s="83">
        <v>0</v>
      </c>
      <c r="D16" s="18" t="s">
        <v>19</v>
      </c>
      <c r="E16" s="19">
        <f>+'[1]Bilancio Finanziario'!H8</f>
        <v>37738.660000000003</v>
      </c>
      <c r="F16" s="17"/>
    </row>
    <row r="17" spans="1:6" ht="24" x14ac:dyDescent="0.3">
      <c r="A17" s="136" t="s">
        <v>20</v>
      </c>
      <c r="B17" s="134">
        <f>+'[1]Bilancio Finanziario'!I47</f>
        <v>2855.51</v>
      </c>
      <c r="C17" s="86">
        <v>4602.8599999999997</v>
      </c>
      <c r="D17" s="18" t="s">
        <v>21</v>
      </c>
      <c r="E17" s="19">
        <f>+'[1]Bilancio Finanziario'!H10</f>
        <v>14281.479999999996</v>
      </c>
      <c r="F17" s="89">
        <v>8955.7000000000007</v>
      </c>
    </row>
    <row r="18" spans="1:6" ht="21" customHeight="1" x14ac:dyDescent="0.3">
      <c r="A18" s="132" t="s">
        <v>22</v>
      </c>
      <c r="B18" s="137"/>
      <c r="C18" s="90"/>
      <c r="D18" s="20" t="s">
        <v>23</v>
      </c>
      <c r="E18" s="21"/>
      <c r="F18" s="91"/>
    </row>
    <row r="19" spans="1:6" x14ac:dyDescent="0.3">
      <c r="A19" s="133" t="s">
        <v>24</v>
      </c>
      <c r="B19" s="134">
        <f>+'[1]Bilancio Finanziario'!I33</f>
        <v>1102.0500000000002</v>
      </c>
      <c r="C19" s="92">
        <f>1675.72+1050</f>
        <v>2725.7200000000003</v>
      </c>
      <c r="D19" s="12" t="s">
        <v>25</v>
      </c>
      <c r="E19" s="86">
        <f>+'[1]Bilancio Finanziario'!I17</f>
        <v>24.14</v>
      </c>
      <c r="F19" s="93"/>
    </row>
    <row r="20" spans="1:6" x14ac:dyDescent="0.3">
      <c r="A20" s="138" t="s">
        <v>26</v>
      </c>
      <c r="B20" s="139">
        <f>+'[1]Bilancio Finanziario'!H54</f>
        <v>751.8</v>
      </c>
      <c r="C20" s="90"/>
      <c r="D20" s="22" t="s">
        <v>27</v>
      </c>
      <c r="E20" s="23">
        <f>+'[1]Bilancio Finanziario'!H14</f>
        <v>970</v>
      </c>
      <c r="F20" s="83">
        <v>1490</v>
      </c>
    </row>
    <row r="21" spans="1:6" x14ac:dyDescent="0.3">
      <c r="A21" s="140" t="s">
        <v>28</v>
      </c>
      <c r="B21" s="137"/>
      <c r="C21" s="24"/>
      <c r="D21" s="25" t="s">
        <v>29</v>
      </c>
      <c r="E21" s="86">
        <f>+'[1]Bilancio Finanziario'!I16</f>
        <v>50</v>
      </c>
      <c r="F21" s="86">
        <v>20</v>
      </c>
    </row>
    <row r="22" spans="1:6" x14ac:dyDescent="0.3">
      <c r="A22" s="133" t="s">
        <v>30</v>
      </c>
      <c r="B22" s="137"/>
      <c r="C22" s="26"/>
      <c r="D22" s="27" t="s">
        <v>31</v>
      </c>
      <c r="E22" s="94">
        <f>+'[1]Bilancio Finanziario'!H25</f>
        <v>0</v>
      </c>
      <c r="F22" s="94">
        <v>1000</v>
      </c>
    </row>
    <row r="23" spans="1:6" x14ac:dyDescent="0.3">
      <c r="A23" s="141" t="s">
        <v>32</v>
      </c>
      <c r="B23" s="134">
        <f>+'[1]Bilancio Finanziario'!H35</f>
        <v>0</v>
      </c>
      <c r="C23" s="84">
        <v>424.5</v>
      </c>
      <c r="D23" s="28" t="s">
        <v>33</v>
      </c>
      <c r="E23" s="29"/>
      <c r="F23" s="95"/>
    </row>
    <row r="24" spans="1:6" x14ac:dyDescent="0.3">
      <c r="A24" s="15" t="s">
        <v>34</v>
      </c>
      <c r="B24" s="142">
        <f>+'[1]Bilancio Finanziario'!H36</f>
        <v>1017.74</v>
      </c>
      <c r="C24" s="83">
        <v>841</v>
      </c>
      <c r="D24" s="28"/>
      <c r="E24" s="30">
        <f>SUM(E9:E23)</f>
        <v>86412.19</v>
      </c>
      <c r="F24" s="30">
        <f>SUM(F9:F23)</f>
        <v>74669.119999999995</v>
      </c>
    </row>
    <row r="25" spans="1:6" x14ac:dyDescent="0.3">
      <c r="A25" s="143"/>
      <c r="B25" s="29"/>
      <c r="C25" s="83"/>
      <c r="D25" s="8" t="s">
        <v>35</v>
      </c>
      <c r="E25" s="26"/>
      <c r="F25" s="84"/>
    </row>
    <row r="26" spans="1:6" x14ac:dyDescent="0.3">
      <c r="A26" s="143"/>
      <c r="B26" s="29"/>
      <c r="C26" s="84"/>
      <c r="D26" s="31" t="s">
        <v>36</v>
      </c>
      <c r="E26" s="96"/>
      <c r="F26" s="97"/>
    </row>
    <row r="27" spans="1:6" x14ac:dyDescent="0.3">
      <c r="A27" s="144"/>
      <c r="B27" s="145"/>
      <c r="C27" s="84"/>
      <c r="D27" s="16" t="s">
        <v>37</v>
      </c>
      <c r="E27" s="95"/>
      <c r="F27" s="98"/>
    </row>
    <row r="28" spans="1:6" ht="24" x14ac:dyDescent="0.3">
      <c r="A28" s="132" t="s">
        <v>38</v>
      </c>
      <c r="B28" s="146"/>
      <c r="C28" s="84"/>
      <c r="D28" s="25" t="s">
        <v>39</v>
      </c>
      <c r="E28" s="32"/>
      <c r="F28" s="99"/>
    </row>
    <row r="29" spans="1:6" ht="30.6" x14ac:dyDescent="0.3">
      <c r="A29" s="12" t="s">
        <v>40</v>
      </c>
      <c r="B29" s="147">
        <f>+'[1]Bilancio Finanziario'!H39</f>
        <v>80</v>
      </c>
      <c r="C29" s="100">
        <v>400</v>
      </c>
      <c r="D29" s="33" t="s">
        <v>140</v>
      </c>
      <c r="E29" s="101">
        <f>+'[1]Bilancio Finanziario'!H9</f>
        <v>32159.75</v>
      </c>
      <c r="F29" s="102"/>
    </row>
    <row r="30" spans="1:6" x14ac:dyDescent="0.3">
      <c r="C30" s="103"/>
      <c r="D30" s="28" t="s">
        <v>41</v>
      </c>
      <c r="E30" s="95"/>
      <c r="F30" s="95">
        <v>3600</v>
      </c>
    </row>
    <row r="31" spans="1:6" x14ac:dyDescent="0.3">
      <c r="A31" s="148"/>
      <c r="B31" s="149"/>
      <c r="C31" s="104"/>
      <c r="D31" s="34" t="s">
        <v>42</v>
      </c>
      <c r="E31" s="95"/>
      <c r="F31" s="105">
        <v>21000</v>
      </c>
    </row>
    <row r="32" spans="1:6" x14ac:dyDescent="0.3">
      <c r="A32" s="35" t="s">
        <v>43</v>
      </c>
      <c r="B32" s="150">
        <f>SUM(B11:B31)</f>
        <v>10297.409999999998</v>
      </c>
      <c r="C32" s="36">
        <f>SUM(C11:C31)</f>
        <v>12239.8</v>
      </c>
      <c r="D32" s="37"/>
      <c r="E32" s="95"/>
      <c r="F32" s="9"/>
    </row>
    <row r="33" spans="1:6" x14ac:dyDescent="0.3">
      <c r="A33" s="35"/>
      <c r="B33" s="151"/>
      <c r="C33" s="38"/>
      <c r="D33" s="39" t="s">
        <v>43</v>
      </c>
      <c r="E33" s="106">
        <f>SUM(E26:E32)</f>
        <v>32159.75</v>
      </c>
      <c r="F33" s="107">
        <f>SUM(F26:F32)</f>
        <v>24600</v>
      </c>
    </row>
    <row r="34" spans="1:6" x14ac:dyDescent="0.3">
      <c r="A34" s="152" t="s">
        <v>44</v>
      </c>
      <c r="B34" s="137"/>
      <c r="C34" s="26"/>
      <c r="D34" s="40" t="s">
        <v>45</v>
      </c>
      <c r="E34" s="106">
        <f>E33-B32</f>
        <v>21862.340000000004</v>
      </c>
      <c r="F34" s="106">
        <f>F33-C32</f>
        <v>12360.2</v>
      </c>
    </row>
    <row r="35" spans="1:6" x14ac:dyDescent="0.3">
      <c r="A35" s="153" t="s">
        <v>46</v>
      </c>
      <c r="B35" s="154">
        <f>+'[1]Bilancio Finanziario'!H63</f>
        <v>1030.99</v>
      </c>
      <c r="C35" s="86">
        <v>76</v>
      </c>
      <c r="D35" s="41" t="s">
        <v>47</v>
      </c>
      <c r="E35" s="26"/>
      <c r="F35" s="26"/>
    </row>
    <row r="36" spans="1:6" x14ac:dyDescent="0.3">
      <c r="A36" s="155" t="s">
        <v>48</v>
      </c>
      <c r="B36" s="147">
        <f>+'[1]Bilancio Finanziario'!H68</f>
        <v>0</v>
      </c>
      <c r="C36" s="26"/>
      <c r="D36" s="10"/>
      <c r="E36" s="26"/>
      <c r="F36" s="26"/>
    </row>
    <row r="37" spans="1:6" ht="24" x14ac:dyDescent="0.3">
      <c r="A37" s="156" t="s">
        <v>49</v>
      </c>
      <c r="B37" s="135">
        <f>+'[1]Bilancio Finanziario'!H57</f>
        <v>883.6400000000001</v>
      </c>
      <c r="C37" s="100">
        <v>284.95999999999998</v>
      </c>
      <c r="D37" s="25" t="s">
        <v>50</v>
      </c>
      <c r="E37" s="9"/>
      <c r="F37" s="9"/>
    </row>
    <row r="38" spans="1:6" ht="24" x14ac:dyDescent="0.3">
      <c r="A38" s="16" t="s">
        <v>51</v>
      </c>
      <c r="B38" s="134">
        <f>+'[1]Bilancio Finanziario'!I37</f>
        <v>13431.79</v>
      </c>
      <c r="C38" s="42">
        <v>16757.560000000001</v>
      </c>
      <c r="D38" s="43" t="s">
        <v>52</v>
      </c>
      <c r="E38" s="26"/>
      <c r="F38" s="26"/>
    </row>
    <row r="39" spans="1:6" x14ac:dyDescent="0.3">
      <c r="A39" s="132" t="s">
        <v>53</v>
      </c>
      <c r="B39" s="157"/>
      <c r="C39" s="108"/>
      <c r="D39" s="43"/>
      <c r="E39" s="26"/>
      <c r="F39" s="26"/>
    </row>
    <row r="40" spans="1:6" x14ac:dyDescent="0.3">
      <c r="A40" s="15" t="s">
        <v>54</v>
      </c>
      <c r="B40" s="134">
        <f>+'[1]Bilancio Finanziario'!H52</f>
        <v>1216.3400000000001</v>
      </c>
      <c r="C40" s="109">
        <v>1522.69</v>
      </c>
      <c r="D40" s="43" t="s">
        <v>55</v>
      </c>
      <c r="E40" s="26"/>
      <c r="F40" s="26"/>
    </row>
    <row r="41" spans="1:6" x14ac:dyDescent="0.3">
      <c r="A41" s="158" t="s">
        <v>56</v>
      </c>
      <c r="B41" s="135">
        <f>+'[1]Bilancio Finanziario'!H53</f>
        <v>841.06</v>
      </c>
      <c r="C41" s="83">
        <v>509.21</v>
      </c>
      <c r="D41" s="44" t="s">
        <v>57</v>
      </c>
      <c r="E41" s="26"/>
      <c r="F41" s="26"/>
    </row>
    <row r="42" spans="1:6" x14ac:dyDescent="0.3">
      <c r="A42" s="132" t="s">
        <v>58</v>
      </c>
      <c r="B42" s="135"/>
      <c r="C42" s="83"/>
      <c r="D42" s="43" t="s">
        <v>59</v>
      </c>
      <c r="E42" s="26"/>
      <c r="F42" s="26"/>
    </row>
    <row r="43" spans="1:6" x14ac:dyDescent="0.3">
      <c r="A43" s="159" t="s">
        <v>60</v>
      </c>
      <c r="B43" s="134">
        <f>+'[1]Bilancio Finanziario'!H64</f>
        <v>640.5</v>
      </c>
      <c r="C43" s="104">
        <v>695</v>
      </c>
      <c r="D43" s="43"/>
      <c r="E43" s="26"/>
      <c r="F43" s="26"/>
    </row>
    <row r="44" spans="1:6" ht="16.5" customHeight="1" x14ac:dyDescent="0.3">
      <c r="A44" s="160" t="s">
        <v>61</v>
      </c>
      <c r="B44" s="161"/>
      <c r="C44" s="104"/>
      <c r="D44" s="43" t="s">
        <v>62</v>
      </c>
      <c r="E44" s="110">
        <f>+'[1]Bilancio Finanziario'!H22</f>
        <v>8348.4700000000012</v>
      </c>
      <c r="F44" s="26"/>
    </row>
    <row r="45" spans="1:6" x14ac:dyDescent="0.3">
      <c r="A45" s="162" t="s">
        <v>63</v>
      </c>
      <c r="B45" s="163">
        <f>+'[1]Bilancio Finanziario'!H77</f>
        <v>460.27</v>
      </c>
      <c r="C45" s="42">
        <v>841.58</v>
      </c>
      <c r="D45" s="44" t="s">
        <v>64</v>
      </c>
      <c r="E45" s="111">
        <f>+'[1]Bilancio Finanziario'!H23</f>
        <v>0</v>
      </c>
      <c r="F45" s="26"/>
    </row>
    <row r="46" spans="1:6" x14ac:dyDescent="0.3">
      <c r="A46" s="162" t="s">
        <v>65</v>
      </c>
      <c r="B46" s="163">
        <f>+'[1]Bilancio Finanziario'!H58</f>
        <v>18892.73</v>
      </c>
      <c r="C46" s="42">
        <v>7683.1</v>
      </c>
      <c r="D46" s="44" t="s">
        <v>66</v>
      </c>
      <c r="E46" s="111">
        <f>+'[1]Bilancio Finanziario'!H24</f>
        <v>1500</v>
      </c>
      <c r="F46" s="26"/>
    </row>
    <row r="47" spans="1:6" x14ac:dyDescent="0.3">
      <c r="A47" s="162" t="s">
        <v>67</v>
      </c>
      <c r="B47" s="163">
        <f>+'[1]Bilancio Finanziario'!H59</f>
        <v>3667.23</v>
      </c>
      <c r="C47" s="42">
        <v>8229.2199999999993</v>
      </c>
      <c r="D47" s="43"/>
      <c r="E47" s="26"/>
      <c r="F47" s="26"/>
    </row>
    <row r="48" spans="1:6" x14ac:dyDescent="0.3">
      <c r="A48" s="162" t="s">
        <v>68</v>
      </c>
      <c r="B48" s="163">
        <f>+'[1]Bilancio Finanziario'!H72</f>
        <v>12.5</v>
      </c>
      <c r="C48" s="42"/>
      <c r="D48" s="43"/>
      <c r="E48" s="26"/>
      <c r="F48" s="26"/>
    </row>
    <row r="49" spans="1:6" x14ac:dyDescent="0.3">
      <c r="A49" s="164" t="s">
        <v>69</v>
      </c>
      <c r="B49" s="135"/>
      <c r="C49" s="42"/>
      <c r="D49" s="43"/>
      <c r="E49" s="26"/>
      <c r="F49" s="26"/>
    </row>
    <row r="50" spans="1:6" x14ac:dyDescent="0.3">
      <c r="A50" s="165" t="s">
        <v>70</v>
      </c>
      <c r="B50" s="139">
        <f>+'[1]Bilancio Finanziario'!I48</f>
        <v>195.25</v>
      </c>
      <c r="C50" s="112">
        <v>192.55</v>
      </c>
      <c r="D50" s="43"/>
      <c r="E50" s="26"/>
      <c r="F50" s="26"/>
    </row>
    <row r="51" spans="1:6" x14ac:dyDescent="0.3">
      <c r="A51" s="165" t="s">
        <v>71</v>
      </c>
      <c r="B51" s="139">
        <f>+'[1]Bilancio Finanziario'!H61</f>
        <v>0</v>
      </c>
      <c r="C51" s="83">
        <v>246.5</v>
      </c>
      <c r="D51" s="45"/>
      <c r="E51" s="29"/>
      <c r="F51" s="29"/>
    </row>
    <row r="52" spans="1:6" x14ac:dyDescent="0.3">
      <c r="A52" s="165" t="s">
        <v>72</v>
      </c>
      <c r="B52" s="166">
        <f>+'[1]Bilancio Finanziario'!H62</f>
        <v>151.38999999999999</v>
      </c>
      <c r="C52" s="104">
        <v>367.17</v>
      </c>
      <c r="D52" s="45"/>
      <c r="E52" s="29"/>
      <c r="F52" s="29"/>
    </row>
    <row r="53" spans="1:6" x14ac:dyDescent="0.3">
      <c r="A53" s="165" t="s">
        <v>73</v>
      </c>
      <c r="B53" s="139">
        <f>+'[1]Bilancio Finanziario'!H42</f>
        <v>0</v>
      </c>
      <c r="C53" s="83">
        <v>32.130000000000003</v>
      </c>
      <c r="D53" s="45"/>
      <c r="E53" s="29"/>
      <c r="F53" s="29"/>
    </row>
    <row r="54" spans="1:6" x14ac:dyDescent="0.3">
      <c r="A54" s="165" t="s">
        <v>74</v>
      </c>
      <c r="B54" s="139">
        <f>+'[1]Bilancio Finanziario'!H65</f>
        <v>0</v>
      </c>
      <c r="C54" s="113">
        <v>460.46</v>
      </c>
      <c r="D54" s="45"/>
      <c r="E54" s="29"/>
      <c r="F54" s="29"/>
    </row>
    <row r="55" spans="1:6" x14ac:dyDescent="0.3">
      <c r="A55" s="167" t="s">
        <v>43</v>
      </c>
      <c r="B55" s="168">
        <f>SUM(B35:B54)</f>
        <v>41423.69000000001</v>
      </c>
      <c r="C55" s="114">
        <f>SUM(C35:C54)</f>
        <v>37898.129999999997</v>
      </c>
      <c r="D55" s="45"/>
      <c r="E55" s="29"/>
      <c r="F55" s="29"/>
    </row>
    <row r="56" spans="1:6" x14ac:dyDescent="0.3">
      <c r="A56" s="26"/>
      <c r="B56" s="137"/>
      <c r="C56" s="115"/>
      <c r="D56" s="39" t="s">
        <v>43</v>
      </c>
      <c r="E56" s="111">
        <f>SUM(E37:E55)</f>
        <v>9848.4700000000012</v>
      </c>
      <c r="F56" s="111">
        <f>SUM(F37:F44)</f>
        <v>0</v>
      </c>
    </row>
    <row r="57" spans="1:6" ht="15" customHeight="1" x14ac:dyDescent="0.3">
      <c r="A57" s="41" t="s">
        <v>75</v>
      </c>
      <c r="B57" s="137"/>
      <c r="C57" s="26"/>
      <c r="D57" s="46" t="s">
        <v>76</v>
      </c>
      <c r="E57" s="116">
        <f>E56-B55</f>
        <v>-31575.220000000008</v>
      </c>
      <c r="F57" s="116">
        <f>F56-C56</f>
        <v>0</v>
      </c>
    </row>
    <row r="58" spans="1:6" x14ac:dyDescent="0.3">
      <c r="A58" s="25" t="s">
        <v>77</v>
      </c>
      <c r="B58" s="137"/>
      <c r="C58" s="26"/>
      <c r="D58" s="41" t="s">
        <v>78</v>
      </c>
      <c r="E58" s="26"/>
      <c r="F58" s="26"/>
    </row>
    <row r="59" spans="1:6" x14ac:dyDescent="0.3">
      <c r="A59" s="25" t="s">
        <v>79</v>
      </c>
      <c r="B59" s="14"/>
      <c r="C59" s="9"/>
      <c r="D59" s="25" t="s">
        <v>80</v>
      </c>
      <c r="E59" s="26"/>
      <c r="F59" s="26"/>
    </row>
    <row r="60" spans="1:6" x14ac:dyDescent="0.3">
      <c r="A60" s="25" t="s">
        <v>81</v>
      </c>
      <c r="B60" s="137"/>
      <c r="C60" s="26"/>
      <c r="D60" s="25" t="s">
        <v>82</v>
      </c>
      <c r="E60" s="9"/>
      <c r="F60" s="9"/>
    </row>
    <row r="61" spans="1:6" x14ac:dyDescent="0.3">
      <c r="A61" s="35" t="s">
        <v>43</v>
      </c>
      <c r="B61" s="169">
        <f>SUM(B58:B60)</f>
        <v>0</v>
      </c>
      <c r="C61" s="26"/>
      <c r="D61" s="25" t="s">
        <v>83</v>
      </c>
      <c r="E61" s="47"/>
      <c r="F61" s="26"/>
    </row>
    <row r="62" spans="1:6" ht="18.75" customHeight="1" x14ac:dyDescent="0.3">
      <c r="A62" s="26"/>
      <c r="B62" s="137"/>
      <c r="C62" s="26"/>
      <c r="D62" s="39" t="s">
        <v>43</v>
      </c>
      <c r="E62" s="84">
        <f>SUM(E59:E61)</f>
        <v>0</v>
      </c>
      <c r="F62" s="26"/>
    </row>
    <row r="63" spans="1:6" ht="28.8" x14ac:dyDescent="0.3">
      <c r="A63" s="41" t="s">
        <v>84</v>
      </c>
      <c r="B63" s="14"/>
      <c r="C63" s="9"/>
      <c r="D63" s="48" t="s">
        <v>85</v>
      </c>
      <c r="E63" s="116">
        <f>E62-B61</f>
        <v>0</v>
      </c>
      <c r="F63" s="26"/>
    </row>
    <row r="64" spans="1:6" ht="28.8" x14ac:dyDescent="0.3">
      <c r="A64" s="25" t="s">
        <v>86</v>
      </c>
      <c r="B64" s="137"/>
      <c r="C64" s="26"/>
      <c r="D64" s="41" t="s">
        <v>87</v>
      </c>
      <c r="E64" s="9"/>
      <c r="F64" s="9"/>
    </row>
    <row r="65" spans="1:6" x14ac:dyDescent="0.3">
      <c r="A65" s="25" t="s">
        <v>88</v>
      </c>
      <c r="B65" s="137"/>
      <c r="C65" s="26"/>
      <c r="D65" s="25" t="s">
        <v>89</v>
      </c>
      <c r="E65" s="26"/>
      <c r="F65" s="26"/>
    </row>
    <row r="66" spans="1:6" x14ac:dyDescent="0.3">
      <c r="A66" s="25" t="s">
        <v>90</v>
      </c>
      <c r="B66" s="137"/>
      <c r="C66" s="26"/>
      <c r="D66" s="25" t="s">
        <v>91</v>
      </c>
      <c r="E66" s="26"/>
      <c r="F66" s="26"/>
    </row>
    <row r="67" spans="1:6" x14ac:dyDescent="0.3">
      <c r="A67" s="25" t="s">
        <v>92</v>
      </c>
      <c r="B67" s="137"/>
      <c r="C67" s="26"/>
      <c r="D67" s="25" t="s">
        <v>93</v>
      </c>
      <c r="E67" s="26"/>
      <c r="F67" s="26"/>
    </row>
    <row r="68" spans="1:6" x14ac:dyDescent="0.3">
      <c r="A68" s="25" t="s">
        <v>94</v>
      </c>
      <c r="B68" s="137"/>
      <c r="C68" s="26"/>
      <c r="D68" s="25" t="s">
        <v>95</v>
      </c>
      <c r="E68" s="26"/>
      <c r="F68" s="26"/>
    </row>
    <row r="69" spans="1:6" x14ac:dyDescent="0.3">
      <c r="A69" s="35" t="s">
        <v>43</v>
      </c>
      <c r="B69" s="169">
        <f>SUM(B64:B68)</f>
        <v>0</v>
      </c>
      <c r="C69" s="26"/>
      <c r="D69" s="25" t="s">
        <v>96</v>
      </c>
      <c r="E69" s="26"/>
      <c r="F69" s="26"/>
    </row>
    <row r="70" spans="1:6" x14ac:dyDescent="0.3">
      <c r="B70" s="49"/>
      <c r="C70" s="9"/>
      <c r="D70" s="39" t="s">
        <v>43</v>
      </c>
      <c r="E70" s="26"/>
      <c r="F70" s="26"/>
    </row>
    <row r="71" spans="1:6" x14ac:dyDescent="0.3">
      <c r="A71" s="170" t="s">
        <v>97</v>
      </c>
      <c r="B71" s="171"/>
      <c r="C71" s="26"/>
      <c r="D71" s="50" t="s">
        <v>98</v>
      </c>
      <c r="E71" s="116">
        <f>E70-B69</f>
        <v>0</v>
      </c>
      <c r="F71" s="116">
        <f>F70-C70</f>
        <v>0</v>
      </c>
    </row>
    <row r="72" spans="1:6" x14ac:dyDescent="0.3">
      <c r="A72" s="172" t="s">
        <v>99</v>
      </c>
      <c r="B72" s="137"/>
      <c r="C72" s="9"/>
      <c r="D72" s="41" t="s">
        <v>100</v>
      </c>
      <c r="E72" s="26"/>
      <c r="F72" s="26"/>
    </row>
    <row r="73" spans="1:6" ht="22.8" x14ac:dyDescent="0.3">
      <c r="A73" s="173" t="s">
        <v>141</v>
      </c>
      <c r="B73" s="174">
        <f>+'[1]Bilancio Finanziario'!H66</f>
        <v>0</v>
      </c>
      <c r="C73" s="26"/>
      <c r="D73" s="48" t="s">
        <v>101</v>
      </c>
      <c r="E73" s="9"/>
      <c r="F73" s="9"/>
    </row>
    <row r="74" spans="1:6" ht="21.6" x14ac:dyDescent="0.3">
      <c r="A74" s="175" t="s">
        <v>142</v>
      </c>
      <c r="B74" s="163">
        <f>+'[1]Bilancio Finanziario'!H55</f>
        <v>231</v>
      </c>
      <c r="C74" s="117">
        <v>188.5</v>
      </c>
      <c r="D74" s="48" t="s">
        <v>102</v>
      </c>
      <c r="E74" s="26"/>
      <c r="F74" s="26"/>
    </row>
    <row r="75" spans="1:6" ht="20.399999999999999" x14ac:dyDescent="0.3">
      <c r="A75" s="176" t="s">
        <v>103</v>
      </c>
      <c r="B75" s="161"/>
      <c r="C75" s="118"/>
      <c r="D75" s="51"/>
      <c r="E75" s="52"/>
      <c r="F75" s="52"/>
    </row>
    <row r="76" spans="1:6" ht="20.399999999999999" x14ac:dyDescent="0.3">
      <c r="A76" s="176" t="s">
        <v>104</v>
      </c>
      <c r="B76" s="161"/>
      <c r="C76" s="118"/>
      <c r="D76" s="51"/>
      <c r="E76" s="52"/>
      <c r="F76" s="52"/>
    </row>
    <row r="77" spans="1:6" ht="20.399999999999999" x14ac:dyDescent="0.3">
      <c r="A77" s="175" t="s">
        <v>105</v>
      </c>
      <c r="B77" s="174">
        <f>+'[1]Bilancio Finanziario'!H51</f>
        <v>3428.1800000000003</v>
      </c>
      <c r="C77" s="118">
        <v>0</v>
      </c>
      <c r="D77" s="51"/>
      <c r="E77" s="52"/>
      <c r="F77" s="52"/>
    </row>
    <row r="78" spans="1:6" ht="16.5" customHeight="1" x14ac:dyDescent="0.3">
      <c r="A78" s="177" t="s">
        <v>106</v>
      </c>
      <c r="B78" s="163">
        <f>+'[1]Bilancio Finanziario'!H50</f>
        <v>780.5</v>
      </c>
      <c r="C78" s="119">
        <v>500</v>
      </c>
      <c r="D78" s="53"/>
      <c r="E78" s="52"/>
      <c r="F78" s="52"/>
    </row>
    <row r="79" spans="1:6" x14ac:dyDescent="0.3">
      <c r="A79" s="178" t="s">
        <v>107</v>
      </c>
      <c r="B79" s="161"/>
      <c r="C79" s="120"/>
      <c r="D79" s="51"/>
      <c r="E79" s="52"/>
      <c r="F79" s="52"/>
    </row>
    <row r="80" spans="1:6" x14ac:dyDescent="0.3">
      <c r="A80" s="179" t="s">
        <v>108</v>
      </c>
      <c r="B80" s="174">
        <f>+'[1]Bilancio Finanziario'!H56</f>
        <v>85.97</v>
      </c>
      <c r="C80" s="118"/>
      <c r="D80" s="51"/>
      <c r="E80" s="52"/>
      <c r="F80" s="52"/>
    </row>
    <row r="81" spans="1:7" x14ac:dyDescent="0.3">
      <c r="A81" s="178" t="s">
        <v>109</v>
      </c>
      <c r="B81" s="174"/>
      <c r="C81" s="117"/>
      <c r="D81" s="53"/>
      <c r="E81" s="52"/>
      <c r="F81" s="52"/>
    </row>
    <row r="82" spans="1:7" x14ac:dyDescent="0.3">
      <c r="A82" s="180" t="s">
        <v>110</v>
      </c>
      <c r="B82" s="181"/>
      <c r="C82" s="121"/>
      <c r="D82" s="51"/>
      <c r="E82" s="52"/>
      <c r="F82" s="52"/>
    </row>
    <row r="83" spans="1:7" x14ac:dyDescent="0.3">
      <c r="A83" s="182" t="s">
        <v>111</v>
      </c>
      <c r="B83" s="135"/>
      <c r="C83" s="121"/>
      <c r="D83" s="51"/>
      <c r="E83" s="52"/>
      <c r="F83" s="52"/>
    </row>
    <row r="84" spans="1:7" ht="15" thickBot="1" x14ac:dyDescent="0.35">
      <c r="A84" s="183" t="s">
        <v>112</v>
      </c>
      <c r="B84" s="184">
        <f>+'[1]Bilancio Finanziario'!H60</f>
        <v>0</v>
      </c>
      <c r="C84" s="122">
        <v>31.18</v>
      </c>
      <c r="D84" s="51"/>
      <c r="E84" s="52"/>
      <c r="F84" s="52"/>
    </row>
    <row r="85" spans="1:7" ht="21" thickBot="1" x14ac:dyDescent="0.35">
      <c r="A85" s="185" t="s">
        <v>113</v>
      </c>
      <c r="B85" s="186">
        <f>+'[1]Bilancio Finanziario'!H69</f>
        <v>1278.99</v>
      </c>
      <c r="C85" s="122"/>
      <c r="D85" s="51"/>
      <c r="E85" s="52"/>
      <c r="F85" s="52"/>
    </row>
    <row r="86" spans="1:7" x14ac:dyDescent="0.3">
      <c r="A86" s="183" t="s">
        <v>114</v>
      </c>
      <c r="B86" s="184">
        <f>+'[1]Bilancio Finanziario'!H75</f>
        <v>21981.421999999999</v>
      </c>
      <c r="C86" s="122">
        <v>1146.1199999999999</v>
      </c>
      <c r="D86" s="51"/>
      <c r="E86" s="52"/>
      <c r="F86" s="52"/>
    </row>
    <row r="87" spans="1:7" x14ac:dyDescent="0.3">
      <c r="A87" s="54" t="s">
        <v>43</v>
      </c>
      <c r="B87" s="123">
        <f>SUM(B72:B86)</f>
        <v>27786.061999999998</v>
      </c>
      <c r="C87" s="124">
        <f>SUM(C72:C86)</f>
        <v>1865.7999999999997</v>
      </c>
      <c r="D87" s="51"/>
      <c r="E87" s="52"/>
      <c r="F87" s="52"/>
    </row>
    <row r="88" spans="1:7" x14ac:dyDescent="0.3">
      <c r="A88" s="55" t="s">
        <v>115</v>
      </c>
      <c r="B88" s="56">
        <f>B32+B55+B61+B69+B87</f>
        <v>79507.162000000011</v>
      </c>
      <c r="C88" s="56">
        <f>C32+C55+C61+C69+C87</f>
        <v>52003.729999999996</v>
      </c>
      <c r="D88" s="39" t="s">
        <v>43</v>
      </c>
      <c r="E88" s="52"/>
      <c r="F88" s="52"/>
    </row>
    <row r="89" spans="1:7" x14ac:dyDescent="0.3">
      <c r="A89" s="9"/>
      <c r="B89" s="9"/>
      <c r="C89" s="57"/>
      <c r="D89" s="55" t="s">
        <v>116</v>
      </c>
      <c r="E89" s="56">
        <f>E33+E56+E62+E70+E88+E24</f>
        <v>128420.41</v>
      </c>
      <c r="F89" s="56">
        <f>F33+F56+F62+F70+F88+F24</f>
        <v>99269.119999999995</v>
      </c>
      <c r="G89" s="58"/>
    </row>
    <row r="90" spans="1:7" x14ac:dyDescent="0.3">
      <c r="A90" s="59"/>
      <c r="B90" s="111"/>
      <c r="C90" s="52"/>
      <c r="D90" s="25" t="s">
        <v>117</v>
      </c>
      <c r="E90" s="125">
        <f>E89-B88</f>
        <v>48913.247999999992</v>
      </c>
      <c r="F90" s="125">
        <f>F89-C88</f>
        <v>47265.39</v>
      </c>
    </row>
    <row r="91" spans="1:7" x14ac:dyDescent="0.3">
      <c r="A91" s="9"/>
      <c r="B91" s="9"/>
      <c r="C91" s="9"/>
      <c r="D91" s="39" t="s">
        <v>118</v>
      </c>
      <c r="E91" s="126">
        <v>0</v>
      </c>
      <c r="F91" s="52"/>
    </row>
    <row r="92" spans="1:7" ht="24" x14ac:dyDescent="0.3">
      <c r="B92" s="49"/>
      <c r="C92" s="29"/>
      <c r="D92" s="60" t="s">
        <v>119</v>
      </c>
      <c r="E92" s="61">
        <f>E90-E91</f>
        <v>48913.247999999992</v>
      </c>
      <c r="F92" s="61">
        <f>F90-F91</f>
        <v>47265.39</v>
      </c>
    </row>
    <row r="93" spans="1:7" x14ac:dyDescent="0.3">
      <c r="A93" s="62"/>
      <c r="B93" s="49"/>
      <c r="C93" s="49"/>
      <c r="D93"/>
      <c r="E93" s="49"/>
      <c r="F93" s="49"/>
    </row>
    <row r="94" spans="1:7" ht="24" x14ac:dyDescent="0.3">
      <c r="A94" s="8" t="s">
        <v>120</v>
      </c>
      <c r="B94" s="63">
        <v>2022</v>
      </c>
      <c r="C94" s="63">
        <v>2021</v>
      </c>
      <c r="D94" s="8" t="s">
        <v>121</v>
      </c>
      <c r="E94" s="63">
        <v>2022</v>
      </c>
      <c r="F94" s="63">
        <v>2021</v>
      </c>
    </row>
    <row r="95" spans="1:7" ht="24" x14ac:dyDescent="0.3">
      <c r="A95" s="25" t="s">
        <v>122</v>
      </c>
      <c r="B95" s="9"/>
      <c r="C95" s="63"/>
      <c r="D95" s="25" t="s">
        <v>123</v>
      </c>
      <c r="E95" s="9"/>
      <c r="F95" s="9"/>
    </row>
    <row r="96" spans="1:7" ht="24" x14ac:dyDescent="0.3">
      <c r="A96" s="25" t="s">
        <v>124</v>
      </c>
      <c r="B96" s="9"/>
      <c r="C96" s="9"/>
      <c r="D96" s="25" t="s">
        <v>125</v>
      </c>
      <c r="E96" s="52"/>
      <c r="F96" s="52"/>
    </row>
    <row r="97" spans="1:6" ht="24" x14ac:dyDescent="0.3">
      <c r="A97" s="25" t="s">
        <v>126</v>
      </c>
      <c r="B97" s="9"/>
      <c r="C97" s="9"/>
      <c r="D97" s="25" t="s">
        <v>127</v>
      </c>
      <c r="E97" s="127"/>
      <c r="F97" s="52"/>
    </row>
    <row r="98" spans="1:6" ht="24" x14ac:dyDescent="0.3">
      <c r="A98" s="25" t="s">
        <v>128</v>
      </c>
      <c r="B98" s="9"/>
      <c r="C98" s="9"/>
      <c r="D98" s="48" t="s">
        <v>129</v>
      </c>
      <c r="E98" s="9"/>
      <c r="F98" s="9"/>
    </row>
    <row r="99" spans="1:6" x14ac:dyDescent="0.3">
      <c r="A99" s="35" t="s">
        <v>43</v>
      </c>
      <c r="B99" s="128">
        <f>SUM(B95:B98)</f>
        <v>0</v>
      </c>
      <c r="C99" s="52"/>
      <c r="D99" s="64" t="s">
        <v>43</v>
      </c>
      <c r="E99" s="128">
        <f>SUM(E95:E98)</f>
        <v>0</v>
      </c>
      <c r="F99" s="52"/>
    </row>
    <row r="100" spans="1:6" ht="36" x14ac:dyDescent="0.3">
      <c r="A100" s="52"/>
      <c r="B100" s="52"/>
      <c r="C100" s="52"/>
      <c r="D100" s="25" t="s">
        <v>130</v>
      </c>
      <c r="E100" s="116">
        <f>E99-B99</f>
        <v>0</v>
      </c>
      <c r="F100" s="116">
        <f>F99-C100</f>
        <v>0</v>
      </c>
    </row>
    <row r="101" spans="1:6" ht="23.25" customHeight="1" x14ac:dyDescent="0.3">
      <c r="C101" s="9"/>
    </row>
    <row r="102" spans="1:6" ht="22.5" customHeight="1" x14ac:dyDescent="0.3">
      <c r="A102" s="65"/>
      <c r="D102"/>
    </row>
    <row r="103" spans="1:6" ht="16.5" customHeight="1" x14ac:dyDescent="0.3">
      <c r="A103" s="66"/>
      <c r="B103" s="67"/>
      <c r="C103" s="68"/>
    </row>
    <row r="104" spans="1:6" ht="36" x14ac:dyDescent="0.3">
      <c r="A104" s="69" t="s">
        <v>131</v>
      </c>
      <c r="B104" s="70"/>
      <c r="E104" s="6">
        <v>2023</v>
      </c>
      <c r="F104" s="7">
        <v>2022</v>
      </c>
    </row>
    <row r="105" spans="1:6" ht="12.75" customHeight="1" x14ac:dyDescent="0.3">
      <c r="A105" s="69" t="s">
        <v>130</v>
      </c>
      <c r="B105" s="70"/>
      <c r="C105" s="70"/>
      <c r="D105" s="37"/>
      <c r="E105" s="71">
        <f>+E92</f>
        <v>48913.247999999992</v>
      </c>
      <c r="F105" s="71">
        <f>+F92</f>
        <v>47265.39</v>
      </c>
    </row>
    <row r="106" spans="1:6" ht="12.75" customHeight="1" x14ac:dyDescent="0.3">
      <c r="A106" s="40" t="s">
        <v>132</v>
      </c>
      <c r="B106" s="40"/>
      <c r="C106" s="70"/>
      <c r="D106" s="37"/>
      <c r="E106" s="72">
        <f>+E100</f>
        <v>0</v>
      </c>
      <c r="F106" s="72">
        <f>+F100</f>
        <v>0</v>
      </c>
    </row>
    <row r="107" spans="1:6" x14ac:dyDescent="0.3">
      <c r="A107" s="65"/>
      <c r="C107" s="40"/>
      <c r="D107" s="40"/>
      <c r="E107" s="73">
        <f>SUM(E105:E106)</f>
        <v>48913.247999999992</v>
      </c>
      <c r="F107" s="73">
        <f>SUM(F105:F106)</f>
        <v>47265.39</v>
      </c>
    </row>
    <row r="108" spans="1:6" x14ac:dyDescent="0.3">
      <c r="A108" s="74"/>
      <c r="B108" s="74"/>
      <c r="C108" s="74"/>
    </row>
    <row r="109" spans="1:6" x14ac:dyDescent="0.3">
      <c r="A109" s="10" t="s">
        <v>133</v>
      </c>
      <c r="B109" s="10"/>
      <c r="D109"/>
      <c r="E109" s="6">
        <v>2023</v>
      </c>
      <c r="F109" s="7">
        <v>2022</v>
      </c>
    </row>
    <row r="110" spans="1:6" x14ac:dyDescent="0.3">
      <c r="B110" s="75"/>
      <c r="C110" s="10"/>
      <c r="D110" s="10"/>
      <c r="E110" s="76">
        <f>SUM(E111:E112)</f>
        <v>48913.247999999992</v>
      </c>
      <c r="F110" s="76">
        <f>SUM(F111:F112)</f>
        <v>47265.39</v>
      </c>
    </row>
    <row r="111" spans="1:6" x14ac:dyDescent="0.3">
      <c r="A111" s="75" t="s">
        <v>134</v>
      </c>
      <c r="B111" s="75"/>
      <c r="C111" s="75"/>
      <c r="D111" s="75"/>
      <c r="E111" s="77">
        <f>+'[1]Bilancio Finanziario'!H83</f>
        <v>134.94000000000005</v>
      </c>
      <c r="F111" s="129">
        <v>135.18</v>
      </c>
    </row>
    <row r="112" spans="1:6" x14ac:dyDescent="0.3">
      <c r="A112" s="75" t="s">
        <v>135</v>
      </c>
      <c r="C112" s="75"/>
      <c r="D112" s="75"/>
      <c r="E112" s="77">
        <f>+'[1]Bilancio Finanziario'!H84+16.5</f>
        <v>48778.30799999999</v>
      </c>
      <c r="F112" s="87">
        <v>47130.21</v>
      </c>
    </row>
    <row r="113" spans="1:6" x14ac:dyDescent="0.3">
      <c r="A113" s="78" t="s">
        <v>143</v>
      </c>
    </row>
    <row r="114" spans="1:6" x14ac:dyDescent="0.3">
      <c r="A114" s="8" t="s">
        <v>136</v>
      </c>
      <c r="B114" s="63">
        <v>2023</v>
      </c>
      <c r="C114" s="63">
        <v>2022</v>
      </c>
      <c r="D114" s="8" t="s">
        <v>137</v>
      </c>
      <c r="E114" s="63">
        <v>2023</v>
      </c>
      <c r="F114" s="63">
        <v>2022</v>
      </c>
    </row>
    <row r="115" spans="1:6" x14ac:dyDescent="0.3">
      <c r="A115" s="25" t="s">
        <v>138</v>
      </c>
      <c r="B115" s="52"/>
      <c r="C115" s="79"/>
      <c r="D115" s="25" t="s">
        <v>138</v>
      </c>
      <c r="E115" s="52"/>
      <c r="F115" s="52"/>
    </row>
    <row r="116" spans="1:6" x14ac:dyDescent="0.3">
      <c r="A116" s="25" t="s">
        <v>139</v>
      </c>
      <c r="B116" s="52"/>
      <c r="C116" s="52"/>
      <c r="D116" s="25" t="s">
        <v>139</v>
      </c>
      <c r="E116" s="52"/>
      <c r="F116" s="52"/>
    </row>
    <row r="117" spans="1:6" x14ac:dyDescent="0.3">
      <c r="A117" s="39" t="s">
        <v>43</v>
      </c>
      <c r="B117" s="52"/>
      <c r="C117" s="52"/>
      <c r="D117" s="39" t="s">
        <v>43</v>
      </c>
      <c r="E117" s="52"/>
      <c r="F117" s="52"/>
    </row>
    <row r="118" spans="1:6" x14ac:dyDescent="0.3">
      <c r="C118" s="52"/>
      <c r="D118"/>
    </row>
    <row r="119" spans="1:6" x14ac:dyDescent="0.3">
      <c r="D119"/>
    </row>
    <row r="120" spans="1:6" x14ac:dyDescent="0.3">
      <c r="D120"/>
    </row>
    <row r="121" spans="1:6" x14ac:dyDescent="0.3">
      <c r="A121" s="62" t="s">
        <v>144</v>
      </c>
      <c r="D121" s="80"/>
      <c r="E121" s="81"/>
      <c r="F121" s="8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anteas.cosenza@outlook.it</dc:creator>
  <cp:lastModifiedBy>anteas.cosenza@outlook.it</cp:lastModifiedBy>
  <dcterms:created xsi:type="dcterms:W3CDTF">2024-05-09T08:23:51Z</dcterms:created>
  <dcterms:modified xsi:type="dcterms:W3CDTF">2024-06-21T08:47:00Z</dcterms:modified>
</cp:coreProperties>
</file>